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ALISE" sheetId="1" r:id="rId4"/>
    <sheet state="visible" name="Tabela_dinâmica" sheetId="2" r:id="rId5"/>
    <sheet state="visible" name="Teste" sheetId="3" r:id="rId6"/>
    <sheet state="visible" name="Parametros_teste" sheetId="4" r:id="rId7"/>
  </sheets>
  <definedNames/>
  <calcPr/>
  <pivotCaches>
    <pivotCache cacheId="0" r:id="rId8"/>
  </pivotCaches>
</workbook>
</file>

<file path=xl/sharedStrings.xml><?xml version="1.0" encoding="utf-8"?>
<sst xmlns="http://schemas.openxmlformats.org/spreadsheetml/2006/main" count="1620" uniqueCount="294">
  <si>
    <t>MÊS</t>
  </si>
  <si>
    <t>VALOR TOTAL PAGO - DIÁRIAS CIVIL</t>
  </si>
  <si>
    <t>DIFERENÇA</t>
  </si>
  <si>
    <t>DIFERENÇA - PERCENTUAL</t>
  </si>
  <si>
    <t>JANEIRO</t>
  </si>
  <si>
    <t>FEVEREIRO</t>
  </si>
  <si>
    <t>MARÇO</t>
  </si>
  <si>
    <t>ABRIL</t>
  </si>
  <si>
    <t>TOTAL</t>
  </si>
  <si>
    <t>Fonte: extração OB e-fisco.</t>
  </si>
  <si>
    <t>Competência da Despesa</t>
  </si>
  <si>
    <t>Soma de Valor Líquido</t>
  </si>
  <si>
    <t>202110</t>
  </si>
  <si>
    <t>ANO</t>
  </si>
  <si>
    <t>Total</t>
  </si>
  <si>
    <t>MÉDIA</t>
  </si>
  <si>
    <t>202112</t>
  </si>
  <si>
    <t>202003</t>
  </si>
  <si>
    <t>202201</t>
  </si>
  <si>
    <t>202004</t>
  </si>
  <si>
    <t>202202</t>
  </si>
  <si>
    <t>202005</t>
  </si>
  <si>
    <t>Total geral</t>
  </si>
  <si>
    <t>202008</t>
  </si>
  <si>
    <t>202009</t>
  </si>
  <si>
    <t>202010</t>
  </si>
  <si>
    <t>202011</t>
  </si>
  <si>
    <t>202012</t>
  </si>
  <si>
    <t>202101</t>
  </si>
  <si>
    <t>202102</t>
  </si>
  <si>
    <t>202103</t>
  </si>
  <si>
    <t>202104</t>
  </si>
  <si>
    <t>202105</t>
  </si>
  <si>
    <t>202106</t>
  </si>
  <si>
    <t>202107</t>
  </si>
  <si>
    <t>202108</t>
  </si>
  <si>
    <t>202109</t>
  </si>
  <si>
    <t>202111</t>
  </si>
  <si>
    <t>202203</t>
  </si>
  <si>
    <t>202204</t>
  </si>
  <si>
    <t>Razão Social do Credor</t>
  </si>
  <si>
    <t>Soma de MD</t>
  </si>
  <si>
    <t>Soma de DIÁRIA</t>
  </si>
  <si>
    <t>Soma de QTD DIAS</t>
  </si>
  <si>
    <t>SERVIDOR 19</t>
  </si>
  <si>
    <t>SERVIDOR 18</t>
  </si>
  <si>
    <t>SERVIDOR 15</t>
  </si>
  <si>
    <t>SERVIDOR 21</t>
  </si>
  <si>
    <t>SERVIDOR 13</t>
  </si>
  <si>
    <t>SERVIDOR 24</t>
  </si>
  <si>
    <t>SERVIDOR 23</t>
  </si>
  <si>
    <t>SERVIDOR 22</t>
  </si>
  <si>
    <t>SERVIDOR 20</t>
  </si>
  <si>
    <t>SERVIDOR 17</t>
  </si>
  <si>
    <t>SERVIDOR 16</t>
  </si>
  <si>
    <t>SERVIDOR 14</t>
  </si>
  <si>
    <t>SERVIDOR 1</t>
  </si>
  <si>
    <t>SERVIDOR 3</t>
  </si>
  <si>
    <t>SERVIDOR 2</t>
  </si>
  <si>
    <t>SERVIDOR 9</t>
  </si>
  <si>
    <t>SERVIDOR 8</t>
  </si>
  <si>
    <t>SERVIDOR 7</t>
  </si>
  <si>
    <t>SERVIDOR 6</t>
  </si>
  <si>
    <t>SERVIDOR 5</t>
  </si>
  <si>
    <t>SERVIDOR 49</t>
  </si>
  <si>
    <t>SERVIDOR 48</t>
  </si>
  <si>
    <t>SERVIDOR 47</t>
  </si>
  <si>
    <t>SERVIDOR 46</t>
  </si>
  <si>
    <t>SERVIDOR 45</t>
  </si>
  <si>
    <t>SERVIDOR 44</t>
  </si>
  <si>
    <t>SERVIDOR 43</t>
  </si>
  <si>
    <t>SERVIDOR 42</t>
  </si>
  <si>
    <t>SERVIDOR 41</t>
  </si>
  <si>
    <t>SERVIDOR 40</t>
  </si>
  <si>
    <t>SERVIDOR 4</t>
  </si>
  <si>
    <t>SERVIDOR 39</t>
  </si>
  <si>
    <t>SERVIDOR 38</t>
  </si>
  <si>
    <t>SERVIDOR 37</t>
  </si>
  <si>
    <t>SERVIDOR 36</t>
  </si>
  <si>
    <t>SERVIDOR 35</t>
  </si>
  <si>
    <t>SERVIDOR 34</t>
  </si>
  <si>
    <t>SERVIDOR 33</t>
  </si>
  <si>
    <t>SERVIDOR 32</t>
  </si>
  <si>
    <t>SERVIDOR 31</t>
  </si>
  <si>
    <t>SERVIDOR 30</t>
  </si>
  <si>
    <t>SERVIDOR 29</t>
  </si>
  <si>
    <t>SERVIDOR 28</t>
  </si>
  <si>
    <t>SERVIDOR 27</t>
  </si>
  <si>
    <t>SERVIDOR 26</t>
  </si>
  <si>
    <t>SERVIDOR 25</t>
  </si>
  <si>
    <t>SERVIDOR 12</t>
  </si>
  <si>
    <t>SERVIDOR 11</t>
  </si>
  <si>
    <t>SERVIDOR 10</t>
  </si>
  <si>
    <t>Unidade Gestora</t>
  </si>
  <si>
    <t>Previsão de Desembolso</t>
  </si>
  <si>
    <t>Ordem Bancária</t>
  </si>
  <si>
    <t>Indicador de Despesa</t>
  </si>
  <si>
    <t>Empenho</t>
  </si>
  <si>
    <t>Nome do Ordenador</t>
  </si>
  <si>
    <t>Nome Fantasia</t>
  </si>
  <si>
    <t>Tipo da Ordem Bancária</t>
  </si>
  <si>
    <t>Situação</t>
  </si>
  <si>
    <t>Data da OB</t>
  </si>
  <si>
    <t>Data Inclusão PD</t>
  </si>
  <si>
    <t>Data Pagto./Devol.</t>
  </si>
  <si>
    <t>Data de Vencimento</t>
  </si>
  <si>
    <t>Número do DH</t>
  </si>
  <si>
    <t>Data do DH</t>
  </si>
  <si>
    <t>Despesa Gerencial</t>
  </si>
  <si>
    <t>Detalhamento da Despesa Gerencial</t>
  </si>
  <si>
    <t>Fonte de Recurso</t>
  </si>
  <si>
    <t>Grupo de Despesa</t>
  </si>
  <si>
    <t>Valor Bruto</t>
  </si>
  <si>
    <t>Valor Líquido</t>
  </si>
  <si>
    <t>Observação</t>
  </si>
  <si>
    <t>Código da Natureza de Despesa</t>
  </si>
  <si>
    <t>Código da Ação Orçamentária</t>
  </si>
  <si>
    <t>Nome da Ação Orçamentária</t>
  </si>
  <si>
    <t>Código da Subação Orçamentária</t>
  </si>
  <si>
    <t>Nome da Subação Orçamentária</t>
  </si>
  <si>
    <t>Banco Origem</t>
  </si>
  <si>
    <t>Agência Origem</t>
  </si>
  <si>
    <t>Conta Origem</t>
  </si>
  <si>
    <t>MD</t>
  </si>
  <si>
    <t>DIÁRIA</t>
  </si>
  <si>
    <t>QTD DIAS</t>
  </si>
  <si>
    <t>130201</t>
  </si>
  <si>
    <t>2022PD000329</t>
  </si>
  <si>
    <t>2022OB000269</t>
  </si>
  <si>
    <t>Corrente</t>
  </si>
  <si>
    <t>2022NE000017</t>
  </si>
  <si>
    <t/>
  </si>
  <si>
    <t>11 - CRÉDITO EM CONTA OUTRO BANCO - DOC/TED.</t>
  </si>
  <si>
    <t>Paga</t>
  </si>
  <si>
    <t>24/02/2022</t>
  </si>
  <si>
    <t>23/02/2022</t>
  </si>
  <si>
    <t>03/03/2022 10:13:51</t>
  </si>
  <si>
    <t>2022DH000413</t>
  </si>
  <si>
    <t>CUSTEIO</t>
  </si>
  <si>
    <t>Diárias Civil</t>
  </si>
  <si>
    <t>0101000000</t>
  </si>
  <si>
    <t>3</t>
  </si>
  <si>
    <t>PAGAMENTO COM DESPESA DE DIÁRIA AOS SERVIDORES RELACIONADOS NA CI 005/2022 SUFIN LE 133</t>
  </si>
  <si>
    <t>33901400</t>
  </si>
  <si>
    <t>2076</t>
  </si>
  <si>
    <t>Manutenção das Cadeias Públicas e Unidade Prisionais do Estado</t>
  </si>
  <si>
    <t>B258</t>
  </si>
  <si>
    <t>Fornecimento de diárias e passagens para servidores da SERES</t>
  </si>
  <si>
    <t>104</t>
  </si>
  <si>
    <t>1294</t>
  </si>
  <si>
    <t>600500100</t>
  </si>
  <si>
    <t>2022PD000231</t>
  </si>
  <si>
    <t>2022OB000158</t>
  </si>
  <si>
    <t>12 - CRÉDITO EM CONTA DO MESMO BANCO</t>
  </si>
  <si>
    <t>08/02/2022</t>
  </si>
  <si>
    <t>07/02/2022</t>
  </si>
  <si>
    <t>10/02/2022 09:39:01</t>
  </si>
  <si>
    <t>2022DH000253</t>
  </si>
  <si>
    <t>CI Nº001/2022-G.PRISIONAL- LE037</t>
  </si>
  <si>
    <t>2022PD000230</t>
  </si>
  <si>
    <t>2022OB000157</t>
  </si>
  <si>
    <t>2022PD000229</t>
  </si>
  <si>
    <t>2022OB000156</t>
  </si>
  <si>
    <t>2022DH000252</t>
  </si>
  <si>
    <t>CI Nº003/2022-PABA-LE036</t>
  </si>
  <si>
    <t>2022PD000228</t>
  </si>
  <si>
    <t>2022OB000155</t>
  </si>
  <si>
    <t>2022PD000227</t>
  </si>
  <si>
    <t>2022OB000154</t>
  </si>
  <si>
    <t>2022PD000226</t>
  </si>
  <si>
    <t>2022OB000153</t>
  </si>
  <si>
    <t>2022DH000251</t>
  </si>
  <si>
    <t>CI Nº002/2022-PABA-LE035</t>
  </si>
  <si>
    <t>2022PD000225</t>
  </si>
  <si>
    <t>2022OB000152</t>
  </si>
  <si>
    <t>2022PD000224</t>
  </si>
  <si>
    <t>2022OB000151</t>
  </si>
  <si>
    <t>2022PD000223</t>
  </si>
  <si>
    <t>2022OB000150</t>
  </si>
  <si>
    <t>2022PD000222</t>
  </si>
  <si>
    <t>2022OB000149</t>
  </si>
  <si>
    <t>2022PD000221</t>
  </si>
  <si>
    <t>2022OB000148</t>
  </si>
  <si>
    <t>2022PD000185</t>
  </si>
  <si>
    <t>2022OB000114</t>
  </si>
  <si>
    <t>31/01/2022</t>
  </si>
  <si>
    <t>28/01/2022</t>
  </si>
  <si>
    <t>31/01/2022 09:10:38</t>
  </si>
  <si>
    <t>2022DH000197</t>
  </si>
  <si>
    <t>CI Nº002/2022-GELOG- LE0015</t>
  </si>
  <si>
    <t>2022PD000184</t>
  </si>
  <si>
    <t>2022OB000113</t>
  </si>
  <si>
    <t>2022DH000196</t>
  </si>
  <si>
    <t>CI Nº001/2022-ALMOX.-LE0014</t>
  </si>
  <si>
    <t>2022PD000183</t>
  </si>
  <si>
    <t>2022OB000112</t>
  </si>
  <si>
    <t>2022DH000195</t>
  </si>
  <si>
    <t>CI Nº474/2022-GAE-LE0013</t>
  </si>
  <si>
    <t>2022PD000182</t>
  </si>
  <si>
    <t>2022OB000111</t>
  </si>
  <si>
    <t>2022PD000181</t>
  </si>
  <si>
    <t>2022OB000110</t>
  </si>
  <si>
    <t>2022PD000180</t>
  </si>
  <si>
    <t>2022OB000109</t>
  </si>
  <si>
    <t>2022PD000179</t>
  </si>
  <si>
    <t>2022OB000108</t>
  </si>
  <si>
    <t>2022PD000178</t>
  </si>
  <si>
    <t>2022OB000107</t>
  </si>
  <si>
    <t>2022DH000194</t>
  </si>
  <si>
    <t>CI Nº002/2022-SUFIN-LE0012</t>
  </si>
  <si>
    <t>2022PD000177</t>
  </si>
  <si>
    <t>2022OB000106</t>
  </si>
  <si>
    <t>2022PD000176</t>
  </si>
  <si>
    <t>2022OB000105</t>
  </si>
  <si>
    <t>2022PD000175</t>
  </si>
  <si>
    <t>2022OB000104</t>
  </si>
  <si>
    <t>2022PD000174</t>
  </si>
  <si>
    <t>2022OB000103</t>
  </si>
  <si>
    <t>2022PD000173</t>
  </si>
  <si>
    <t>2022OB000102</t>
  </si>
  <si>
    <t>2022DH000062</t>
  </si>
  <si>
    <t>17/01/2022</t>
  </si>
  <si>
    <t>CI Nº001/2022-PABA-LE0011</t>
  </si>
  <si>
    <t>2022PD000172</t>
  </si>
  <si>
    <t>2022OB000101</t>
  </si>
  <si>
    <t>2022PD000171</t>
  </si>
  <si>
    <t>2022OB000100</t>
  </si>
  <si>
    <t>2022PD001426</t>
  </si>
  <si>
    <t>2022OB001314</t>
  </si>
  <si>
    <t>DEA</t>
  </si>
  <si>
    <t>2022NE000291</t>
  </si>
  <si>
    <t>31/03/2022</t>
  </si>
  <si>
    <t>30/03/2022</t>
  </si>
  <si>
    <t>31/03/2022 09:25:17</t>
  </si>
  <si>
    <t>2022DH000737</t>
  </si>
  <si>
    <t>CI Nº309/2021-PDEPG-LE646</t>
  </si>
  <si>
    <t>33909200</t>
  </si>
  <si>
    <t>2022PD001425</t>
  </si>
  <si>
    <t>2022OB001313</t>
  </si>
  <si>
    <t>2022PD001424</t>
  </si>
  <si>
    <t>2022OB001312</t>
  </si>
  <si>
    <t>2022PD001423</t>
  </si>
  <si>
    <t>2022OB001311</t>
  </si>
  <si>
    <t>2022PD001422</t>
  </si>
  <si>
    <t>2022OB001310</t>
  </si>
  <si>
    <t>2022PD001421</t>
  </si>
  <si>
    <t>2022OB001309</t>
  </si>
  <si>
    <t>2022PD001420</t>
  </si>
  <si>
    <t>2022OB001308</t>
  </si>
  <si>
    <t>2022PD001419</t>
  </si>
  <si>
    <t>2022OB001307</t>
  </si>
  <si>
    <t>2022PD001418</t>
  </si>
  <si>
    <t>2022OB001306</t>
  </si>
  <si>
    <t>2022DH000717</t>
  </si>
  <si>
    <t>29/03/2022</t>
  </si>
  <si>
    <t>CI 0334/2021 PJPS - LE 619</t>
  </si>
  <si>
    <t>2022PD001417</t>
  </si>
  <si>
    <t>2022OB001305</t>
  </si>
  <si>
    <t>2022PD001416</t>
  </si>
  <si>
    <t>2022OB001304</t>
  </si>
  <si>
    <t>2022PD001415</t>
  </si>
  <si>
    <t>2022OB001303</t>
  </si>
  <si>
    <t>2022DH000716</t>
  </si>
  <si>
    <t>CI 0333/2021 PJPS - LE 0618</t>
  </si>
  <si>
    <t>2022PD001414</t>
  </si>
  <si>
    <t>2022OB001302</t>
  </si>
  <si>
    <t>2022PD001413</t>
  </si>
  <si>
    <t>2022OB001301</t>
  </si>
  <si>
    <t>2022PD001412</t>
  </si>
  <si>
    <t>2022OB001300</t>
  </si>
  <si>
    <t>2022DH000714</t>
  </si>
  <si>
    <t>CI 0332/2021 PJPS - LE 0617</t>
  </si>
  <si>
    <t>2022PD001411</t>
  </si>
  <si>
    <t>2022OB001299</t>
  </si>
  <si>
    <t>2022PD001410</t>
  </si>
  <si>
    <t>2022OB001298</t>
  </si>
  <si>
    <t>2022PD001409</t>
  </si>
  <si>
    <t>2022OB001297</t>
  </si>
  <si>
    <t>2022DH000713</t>
  </si>
  <si>
    <t>CI 0331/2021 PJPS - LE 0616</t>
  </si>
  <si>
    <t>2022PD001408</t>
  </si>
  <si>
    <t>2022OB001296</t>
  </si>
  <si>
    <t>2022PD001407</t>
  </si>
  <si>
    <t>2022OB001295</t>
  </si>
  <si>
    <t>2022PD001406</t>
  </si>
  <si>
    <t>2022OB001294</t>
  </si>
  <si>
    <t>2022PD001405</t>
  </si>
  <si>
    <t>2022OB001293</t>
  </si>
  <si>
    <t>Valor diária parcial</t>
  </si>
  <si>
    <t>Valor diária</t>
  </si>
  <si>
    <t>CHAVE</t>
  </si>
  <si>
    <t>MEIA DIARIA</t>
  </si>
  <si>
    <t>DIARIA</t>
  </si>
  <si>
    <t>VALOR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</si>
</sst>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&quot;$&quot;* #,##0.00_);_(&quot;$&quot;* \(#,##0.00\);_(&quot;$&quot;* &quot;-&quot;??_);_(@_)"/>
    <numFmt numFmtId="165" formatCode="_-* #,##0.00_-;\-* #,##0.00_-;_-* &quot;-&quot;??_-;_-@"/>
    <numFmt numFmtId="166" formatCode="#,##0.00;\(#,##0.00\)"/>
  </numFmts>
  <fonts count="6">
    <font>
      <sz val="10.0"/>
      <color rgb="FF000000"/>
      <name val="Arial"/>
      <scheme val="minor"/>
    </font>
    <font>
      <b/>
      <sz val="10.0"/>
      <color theme="1"/>
      <name val="Arial"/>
    </font>
    <font/>
    <font>
      <sz val="10.0"/>
      <color theme="1"/>
      <name val="Arial"/>
    </font>
    <font>
      <color theme="1"/>
      <name val="Arial"/>
      <scheme val="minor"/>
    </font>
    <font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rgb="FFC0C0C0"/>
        <bgColor rgb="FFC0C0C0"/>
      </patternFill>
    </fill>
    <fill>
      <patternFill patternType="solid">
        <fgColor rgb="FFB6DDE8"/>
        <bgColor rgb="FFB6DDE8"/>
      </patternFill>
    </fill>
    <fill>
      <patternFill patternType="solid">
        <fgColor rgb="FFFFFFFF"/>
        <bgColor rgb="FFFFFFFF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/>
    </xf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1" numFmtId="0" xfId="0" applyAlignment="1" applyBorder="1" applyFont="1">
      <alignment horizontal="center" shrinkToFit="0" vertical="center" wrapText="1"/>
    </xf>
    <xf borderId="6" fillId="0" fontId="3" numFmtId="0" xfId="0" applyAlignment="1" applyBorder="1" applyFont="1">
      <alignment horizontal="center" vertical="center"/>
    </xf>
    <xf borderId="6" fillId="0" fontId="3" numFmtId="164" xfId="0" applyAlignment="1" applyBorder="1" applyFont="1" applyNumberFormat="1">
      <alignment horizontal="center" vertical="center"/>
    </xf>
    <xf borderId="6" fillId="0" fontId="3" numFmtId="165" xfId="0" applyAlignment="1" applyBorder="1" applyFont="1" applyNumberFormat="1">
      <alignment horizontal="center" vertical="center"/>
    </xf>
    <xf borderId="6" fillId="0" fontId="3" numFmtId="9" xfId="0" applyAlignment="1" applyBorder="1" applyFont="1" applyNumberFormat="1">
      <alignment horizontal="center" vertical="center"/>
    </xf>
    <xf borderId="6" fillId="2" fontId="1" numFmtId="0" xfId="0" applyAlignment="1" applyBorder="1" applyFill="1" applyFont="1">
      <alignment horizontal="center" vertical="center"/>
    </xf>
    <xf borderId="6" fillId="2" fontId="1" numFmtId="164" xfId="0" applyAlignment="1" applyBorder="1" applyFont="1" applyNumberFormat="1">
      <alignment horizontal="center" vertical="center"/>
    </xf>
    <xf borderId="6" fillId="2" fontId="1" numFmtId="165" xfId="0" applyAlignment="1" applyBorder="1" applyFont="1" applyNumberFormat="1">
      <alignment horizontal="center" vertical="center"/>
    </xf>
    <xf borderId="6" fillId="2" fontId="1" numFmtId="9" xfId="0" applyAlignment="1" applyBorder="1" applyFont="1" applyNumberFormat="1">
      <alignment horizontal="center" vertical="center"/>
    </xf>
    <xf borderId="7" fillId="0" fontId="3" numFmtId="0" xfId="0" applyAlignment="1" applyBorder="1" applyFont="1">
      <alignment horizontal="left" vertical="center"/>
    </xf>
    <xf borderId="0" fillId="0" fontId="4" numFmtId="0" xfId="0" applyFont="1"/>
    <xf borderId="0" fillId="0" fontId="5" numFmtId="0" xfId="0" applyFont="1"/>
    <xf borderId="0" fillId="0" fontId="4" numFmtId="1" xfId="0" applyFont="1" applyNumberFormat="1"/>
    <xf borderId="0" fillId="0" fontId="4" numFmtId="166" xfId="0" applyFont="1" applyNumberFormat="1"/>
    <xf borderId="0" fillId="0" fontId="3" numFmtId="164" xfId="0" applyFont="1" applyNumberFormat="1"/>
    <xf borderId="8" fillId="0" fontId="3" numFmtId="0" xfId="0" applyBorder="1" applyFont="1"/>
    <xf borderId="7" fillId="0" fontId="3" numFmtId="0" xfId="0" applyBorder="1" applyFont="1"/>
    <xf borderId="2" fillId="0" fontId="3" numFmtId="0" xfId="0" applyBorder="1" applyFont="1"/>
    <xf borderId="6" fillId="0" fontId="3" numFmtId="0" xfId="0" applyBorder="1" applyFont="1"/>
    <xf borderId="8" fillId="0" fontId="3" numFmtId="164" xfId="0" applyBorder="1" applyFont="1" applyNumberFormat="1"/>
    <xf borderId="0" fillId="0" fontId="3" numFmtId="0" xfId="0" applyFont="1"/>
    <xf borderId="9" fillId="0" fontId="3" numFmtId="0" xfId="0" applyBorder="1" applyFont="1"/>
    <xf borderId="10" fillId="3" fontId="1" numFmtId="0" xfId="0" applyAlignment="1" applyBorder="1" applyFill="1" applyFont="1">
      <alignment horizontal="left"/>
    </xf>
    <xf borderId="10" fillId="4" fontId="1" numFmtId="0" xfId="0" applyAlignment="1" applyBorder="1" applyFill="1" applyFont="1">
      <alignment horizontal="center"/>
    </xf>
    <xf borderId="6" fillId="5" fontId="3" numFmtId="1" xfId="0" applyAlignment="1" applyBorder="1" applyFill="1" applyFont="1" applyNumberFormat="1">
      <alignment horizontal="left"/>
    </xf>
    <xf borderId="6" fillId="5" fontId="3" numFmtId="0" xfId="0" applyAlignment="1" applyBorder="1" applyFont="1">
      <alignment horizontal="left"/>
    </xf>
    <xf borderId="6" fillId="5" fontId="3" numFmtId="166" xfId="0" applyAlignment="1" applyBorder="1" applyFont="1" applyNumberFormat="1">
      <alignment horizontal="right"/>
    </xf>
    <xf borderId="6" fillId="4" fontId="3" numFmtId="0" xfId="0" applyAlignment="1" applyBorder="1" applyFont="1">
      <alignment horizontal="center"/>
    </xf>
    <xf borderId="11" fillId="4" fontId="3" numFmtId="0" xfId="0" applyAlignment="1" applyBorder="1" applyFont="1">
      <alignment horizontal="center"/>
    </xf>
    <xf borderId="0" fillId="0" fontId="3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pivotCacheDefinition" Target="pivotCache/pivotCacheDefinition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v>Total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ANALISE!$I$16:$I$46</c:f>
            </c:strRef>
          </c:cat>
          <c:val>
            <c:numRef>
              <c:f>ANALISE!$J$16:$J$46</c:f>
              <c:numCache/>
            </c:numRef>
          </c:val>
        </c:ser>
        <c:axId val="592534904"/>
        <c:axId val="1372544026"/>
      </c:barChart>
      <c:catAx>
        <c:axId val="592534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372544026"/>
      </c:catAx>
      <c:valAx>
        <c:axId val="137254402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592534904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13</xdr:row>
      <xdr:rowOff>19050</xdr:rowOff>
    </xdr:from>
    <xdr:ext cx="5848350" cy="5314950"/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AI50" sheet="Teste"/>
  </cacheSource>
  <cacheFields>
    <cacheField name="Unidade Gestora" numFmtId="1">
      <sharedItems>
        <s v="130201"/>
      </sharedItems>
    </cacheField>
    <cacheField name="Previsão de Desembolso" numFmtId="1">
      <sharedItems>
        <s v="2022PD000329"/>
        <s v="2022PD000231"/>
        <s v="2022PD000230"/>
        <s v="2022PD000229"/>
        <s v="2022PD000228"/>
        <s v="2022PD000227"/>
        <s v="2022PD000226"/>
        <s v="2022PD000225"/>
        <s v="2022PD000224"/>
        <s v="2022PD000223"/>
        <s v="2022PD000222"/>
        <s v="2022PD000221"/>
        <s v="2022PD000185"/>
        <s v="2022PD000184"/>
        <s v="2022PD000183"/>
        <s v="2022PD000182"/>
        <s v="2022PD000181"/>
        <s v="2022PD000180"/>
        <s v="2022PD000179"/>
        <s v="2022PD000178"/>
        <s v="2022PD000177"/>
        <s v="2022PD000176"/>
        <s v="2022PD000175"/>
        <s v="2022PD000174"/>
        <s v="2022PD000173"/>
        <s v="2022PD000172"/>
        <s v="2022PD000171"/>
        <s v="2022PD001426"/>
        <s v="2022PD001425"/>
        <s v="2022PD001424"/>
        <s v="2022PD001423"/>
        <s v="2022PD001422"/>
        <s v="2022PD001421"/>
        <s v="2022PD001420"/>
        <s v="2022PD001419"/>
        <s v="2022PD001418"/>
        <s v="2022PD001417"/>
        <s v="2022PD001416"/>
        <s v="2022PD001415"/>
        <s v="2022PD001414"/>
        <s v="2022PD001413"/>
        <s v="2022PD001412"/>
        <s v="2022PD001411"/>
        <s v="2022PD001410"/>
        <s v="2022PD001409"/>
        <s v="2022PD001408"/>
        <s v="2022PD001407"/>
        <s v="2022PD001406"/>
        <s v="2022PD001405"/>
      </sharedItems>
    </cacheField>
    <cacheField name="Ordem Bancária" numFmtId="1">
      <sharedItems>
        <s v="2022OB000269"/>
        <s v="2022OB000158"/>
        <s v="2022OB000157"/>
        <s v="2022OB000156"/>
        <s v="2022OB000155"/>
        <s v="2022OB000154"/>
        <s v="2022OB000153"/>
        <s v="2022OB000152"/>
        <s v="2022OB000151"/>
        <s v="2022OB000150"/>
        <s v="2022OB000149"/>
        <s v="2022OB000148"/>
        <s v="2022OB000114"/>
        <s v="2022OB000113"/>
        <s v="2022OB000112"/>
        <s v="2022OB000111"/>
        <s v="2022OB000110"/>
        <s v="2022OB000109"/>
        <s v="2022OB000108"/>
        <s v="2022OB000107"/>
        <s v="2022OB000106"/>
        <s v="2022OB000105"/>
        <s v="2022OB000104"/>
        <s v="2022OB000103"/>
        <s v="2022OB000102"/>
        <s v="2022OB000101"/>
        <s v="2022OB000100"/>
        <s v="2022OB001314"/>
        <s v="2022OB001313"/>
        <s v="2022OB001312"/>
        <s v="2022OB001311"/>
        <s v="2022OB001310"/>
        <s v="2022OB001309"/>
        <s v="2022OB001308"/>
        <s v="2022OB001307"/>
        <s v="2022OB001306"/>
        <s v="2022OB001305"/>
        <s v="2022OB001304"/>
        <s v="2022OB001303"/>
        <s v="2022OB001302"/>
        <s v="2022OB001301"/>
        <s v="2022OB001300"/>
        <s v="2022OB001299"/>
        <s v="2022OB001298"/>
        <s v="2022OB001297"/>
        <s v="2022OB001296"/>
        <s v="2022OB001295"/>
        <s v="2022OB001294"/>
        <s v="2022OB001293"/>
      </sharedItems>
    </cacheField>
    <cacheField name="Indicador de Despesa" numFmtId="0">
      <sharedItems>
        <s v="Corrente"/>
        <s v="DEA"/>
      </sharedItems>
    </cacheField>
    <cacheField name="Empenho" numFmtId="1">
      <sharedItems>
        <s v="2022NE000017"/>
        <s v="2022NE000291"/>
      </sharedItems>
    </cacheField>
    <cacheField name="Nome do Ordenador" numFmtId="0">
      <sharedItems>
        <s v=""/>
      </sharedItems>
    </cacheField>
    <cacheField name="Razão Social do Credor" numFmtId="0">
      <sharedItems>
        <s v="SERVIDOR 1"/>
        <s v="SERVIDOR 2"/>
        <s v="SERVIDOR 3"/>
        <s v="SERVIDOR 4"/>
        <s v="SERVIDOR 5"/>
        <s v="SERVIDOR 6"/>
        <s v="SERVIDOR 7"/>
        <s v="SERVIDOR 8"/>
        <s v="SERVIDOR 9"/>
        <s v="SERVIDOR 10"/>
        <s v="SERVIDOR 11"/>
        <s v="SERVIDOR 12"/>
        <s v="SERVIDOR 13"/>
        <s v="SERVIDOR 14"/>
        <s v="SERVIDOR 15"/>
        <s v="SERVIDOR 16"/>
        <s v="SERVIDOR 17"/>
        <s v="SERVIDOR 18"/>
        <s v="SERVIDOR 19"/>
        <s v="SERVIDOR 20"/>
        <s v="SERVIDOR 21"/>
        <s v="SERVIDOR 22"/>
        <s v="SERVIDOR 23"/>
        <s v="SERVIDOR 24"/>
        <s v="SERVIDOR 25"/>
        <s v="SERVIDOR 26"/>
        <s v="SERVIDOR 27"/>
        <s v="SERVIDOR 28"/>
        <s v="SERVIDOR 29"/>
        <s v="SERVIDOR 30"/>
        <s v="SERVIDOR 31"/>
        <s v="SERVIDOR 32"/>
        <s v="SERVIDOR 33"/>
        <s v="SERVIDOR 34"/>
        <s v="SERVIDOR 35"/>
        <s v="SERVIDOR 36"/>
        <s v="SERVIDOR 37"/>
        <s v="SERVIDOR 38"/>
        <s v="SERVIDOR 39"/>
        <s v="SERVIDOR 40"/>
        <s v="SERVIDOR 41"/>
        <s v="SERVIDOR 42"/>
        <s v="SERVIDOR 43"/>
        <s v="SERVIDOR 44"/>
        <s v="SERVIDOR 45"/>
        <s v="SERVIDOR 46"/>
        <s v="SERVIDOR 47"/>
        <s v="SERVIDOR 48"/>
        <s v="SERVIDOR 49"/>
      </sharedItems>
    </cacheField>
    <cacheField name="Nome Fantasia" numFmtId="0">
      <sharedItems>
        <s v=""/>
      </sharedItems>
    </cacheField>
    <cacheField name="Tipo da Ordem Bancária" numFmtId="0">
      <sharedItems>
        <s v="11 - CRÉDITO EM CONTA OUTRO BANCO - DOC/TED."/>
        <s v="12 - CRÉDITO EM CONTA DO MESMO BANCO"/>
      </sharedItems>
    </cacheField>
    <cacheField name="Situação" numFmtId="0">
      <sharedItems>
        <s v="Paga"/>
      </sharedItems>
    </cacheField>
    <cacheField name="Data da OB" numFmtId="1">
      <sharedItems>
        <s v="24/02/2022"/>
        <s v="08/02/2022"/>
        <s v="31/01/2022"/>
        <s v="31/03/2022"/>
      </sharedItems>
    </cacheField>
    <cacheField name="Data Inclusão PD" numFmtId="1">
      <sharedItems>
        <s v="23/02/2022"/>
        <s v="07/02/2022"/>
        <s v="28/01/2022"/>
        <s v="30/03/2022"/>
      </sharedItems>
    </cacheField>
    <cacheField name="Data Pagto./Devol." numFmtId="1">
      <sharedItems>
        <s v="03/03/2022 10:13:51"/>
        <s v="10/02/2022 09:39:01"/>
        <s v="31/01/2022 09:10:38"/>
        <s v="31/03/2022 09:25:17"/>
      </sharedItems>
    </cacheField>
    <cacheField name="Data de Vencimento" numFmtId="1">
      <sharedItems>
        <s v=""/>
      </sharedItems>
    </cacheField>
    <cacheField name="Número do DH" numFmtId="1">
      <sharedItems>
        <s v="2022DH000413"/>
        <s v="2022DH000253"/>
        <s v="2022DH000252"/>
        <s v="2022DH000251"/>
        <s v="2022DH000197"/>
        <s v="2022DH000196"/>
        <s v="2022DH000195"/>
        <s v="2022DH000194"/>
        <s v="2022DH000062"/>
        <s v="2022DH000737"/>
        <s v="2022DH000717"/>
        <s v="2022DH000716"/>
        <s v="2022DH000714"/>
        <s v="2022DH000713"/>
      </sharedItems>
    </cacheField>
    <cacheField name="Data do DH" numFmtId="1">
      <sharedItems>
        <s v="23/02/2022"/>
        <s v="07/02/2022"/>
        <s v="28/01/2022"/>
        <s v="17/01/2022"/>
        <s v="30/03/2022"/>
        <s v="29/03/2022"/>
      </sharedItems>
    </cacheField>
    <cacheField name="Competência da Despesa" numFmtId="1">
      <sharedItems>
        <s v="202202"/>
        <s v="202201"/>
        <s v="202112"/>
        <s v="202110"/>
      </sharedItems>
    </cacheField>
    <cacheField name="Despesa Gerencial" numFmtId="1">
      <sharedItems>
        <s v="CUSTEIO"/>
      </sharedItems>
    </cacheField>
    <cacheField name="Detalhamento da Despesa Gerencial" numFmtId="0">
      <sharedItems>
        <s v="Diárias Civil"/>
      </sharedItems>
    </cacheField>
    <cacheField name="Fonte de Recurso" numFmtId="1">
      <sharedItems>
        <s v="0101000000"/>
      </sharedItems>
    </cacheField>
    <cacheField name="Grupo de Despesa" numFmtId="1">
      <sharedItems>
        <s v="3"/>
      </sharedItems>
    </cacheField>
    <cacheField name="Valor Bruto" numFmtId="166">
      <sharedItems containsSemiMixedTypes="0" containsString="0" containsNumber="1">
        <n v="540.1"/>
        <n v="486.09"/>
        <n v="54.01"/>
        <n v="17.52"/>
        <n v="754.69"/>
        <n v="934.24"/>
        <n v="467.12"/>
        <n v="864.16"/>
      </sharedItems>
    </cacheField>
    <cacheField name="Valor Líquido" numFmtId="166">
      <sharedItems containsSemiMixedTypes="0" containsString="0" containsNumber="1">
        <n v="540.1"/>
        <n v="486.09"/>
        <n v="54.01"/>
        <n v="17.52"/>
        <n v="754.69"/>
        <n v="934.24"/>
        <n v="467.12"/>
        <n v="864.16"/>
      </sharedItems>
    </cacheField>
    <cacheField name="Observação" numFmtId="0">
      <sharedItems>
        <s v="PAGAMENTO COM DESPESA DE DIÁRIA AOS SERVIDORES RELACIONADOS NA CI 005/2022 SUFIN LE 133"/>
        <s v="CI Nº001/2022-G.PRISIONAL- LE037"/>
        <s v="CI Nº003/2022-PABA-LE036"/>
        <s v="CI Nº002/2022-PABA-LE035"/>
        <s v="CI Nº002/2022-GELOG- LE0015"/>
        <s v="CI Nº001/2022-ALMOX.-LE0014"/>
        <s v="CI Nº474/2022-GAE-LE0013"/>
        <s v="CI Nº002/2022-SUFIN-LE0012"/>
        <s v="CI Nº001/2022-PABA-LE0011"/>
        <s v="CI Nº309/2021-PDEPG-LE646"/>
        <s v="CI 0334/2021 PJPS - LE 619"/>
        <s v="CI 0333/2021 PJPS - LE 0618"/>
        <s v="CI 0332/2021 PJPS - LE 0617"/>
        <s v="CI 0331/2021 PJPS - LE 0616"/>
      </sharedItems>
    </cacheField>
    <cacheField name="Código da Natureza de Despesa" numFmtId="0">
      <sharedItems>
        <s v="33901400"/>
        <s v="33909200"/>
      </sharedItems>
    </cacheField>
    <cacheField name="Código da Ação Orçamentária" numFmtId="0">
      <sharedItems>
        <s v="2076"/>
      </sharedItems>
    </cacheField>
    <cacheField name="Nome da Ação Orçamentária" numFmtId="0">
      <sharedItems>
        <s v="Manutenção das Cadeias Públicas e Unidade Prisionais do Estado"/>
      </sharedItems>
    </cacheField>
    <cacheField name="Código da Subação Orçamentária" numFmtId="0">
      <sharedItems>
        <s v="B258"/>
      </sharedItems>
    </cacheField>
    <cacheField name="Nome da Subação Orçamentária" numFmtId="0">
      <sharedItems>
        <s v="Fornecimento de diárias e passagens para servidores da SERES"/>
      </sharedItems>
    </cacheField>
    <cacheField name="Banco Origem" numFmtId="0">
      <sharedItems>
        <s v="104"/>
      </sharedItems>
    </cacheField>
    <cacheField name="Agência Origem" numFmtId="0">
      <sharedItems>
        <s v="1294"/>
      </sharedItems>
    </cacheField>
    <cacheField name="Conta Origem" numFmtId="0">
      <sharedItems>
        <s v="600500100"/>
      </sharedItems>
    </cacheField>
    <cacheField name="MD" numFmtId="0">
      <sharedItems containsSemiMixedTypes="0" containsString="0" containsNumber="1" containsInteger="1">
        <n v="0.0"/>
        <n v="1.0"/>
        <n v="3.0"/>
        <n v="4.0"/>
        <n v="2.0"/>
      </sharedItems>
    </cacheField>
    <cacheField name="DIÁRIA" numFmtId="0">
      <sharedItems containsSemiMixedTypes="0" containsString="0" containsNumber="1" containsInteger="1">
        <n v="10.0"/>
        <n v="9.0"/>
        <n v="1.0"/>
        <n v="0.0"/>
        <n v="13.0"/>
        <n v="16.0"/>
        <n v="8.0"/>
      </sharedItems>
    </cacheField>
    <cacheField name="QTD DIAS" numFmtId="0">
      <sharedItems containsSemiMixedTypes="0" containsString="0" containsNumber="1" containsInteger="1">
        <n v="10.0"/>
        <n v="9.0"/>
        <n v="1.0"/>
        <n v="16.0"/>
        <n v="20.0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ANALISE" cacheId="0" dataCaption="" compact="0" compactData="0">
  <location ref="A14:B19" firstHeaderRow="0" firstDataRow="1" firstDataCol="0"/>
  <pivotFields>
    <pivotField name="Unidade Gestora" compact="0" numFmtId="1" outline="0" multipleItemSelectionAllowed="1" showAll="0">
      <items>
        <item x="0"/>
        <item t="default"/>
      </items>
    </pivotField>
    <pivotField name="Previsão de Desembolso" compact="0" numFmtId="1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t="default"/>
      </items>
    </pivotField>
    <pivotField name="Ordem Bancária" compact="0" numFmtId="1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t="default"/>
      </items>
    </pivotField>
    <pivotField name="Indicador de Despesa" compact="0" outline="0" multipleItemSelectionAllowed="1" showAll="0">
      <items>
        <item x="0"/>
        <item x="1"/>
        <item t="default"/>
      </items>
    </pivotField>
    <pivotField name="Empenho" compact="0" numFmtId="1" outline="0" multipleItemSelectionAllowed="1" showAll="0">
      <items>
        <item x="0"/>
        <item x="1"/>
        <item t="default"/>
      </items>
    </pivotField>
    <pivotField name="Nome do Ordenador" compact="0" outline="0" multipleItemSelectionAllowed="1" showAll="0">
      <items>
        <item x="0"/>
        <item t="default"/>
      </items>
    </pivotField>
    <pivotField name="Razão Social do Credor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t="default"/>
      </items>
    </pivotField>
    <pivotField name="Nome Fantasia" compact="0" outline="0" multipleItemSelectionAllowed="1" showAll="0">
      <items>
        <item x="0"/>
        <item t="default"/>
      </items>
    </pivotField>
    <pivotField name="Tipo da Ordem Bancária" compact="0" outline="0" multipleItemSelectionAllowed="1" showAll="0">
      <items>
        <item x="0"/>
        <item x="1"/>
        <item t="default"/>
      </items>
    </pivotField>
    <pivotField name="Situação" compact="0" outline="0" multipleItemSelectionAllowed="1" showAll="0">
      <items>
        <item x="0"/>
        <item t="default"/>
      </items>
    </pivotField>
    <pivotField name="Data da OB" compact="0" numFmtId="1" outline="0" multipleItemSelectionAllowed="1" showAll="0">
      <items>
        <item x="0"/>
        <item x="1"/>
        <item x="2"/>
        <item x="3"/>
        <item t="default"/>
      </items>
    </pivotField>
    <pivotField name="Data Inclusão PD" compact="0" numFmtId="1" outline="0" multipleItemSelectionAllowed="1" showAll="0">
      <items>
        <item x="0"/>
        <item x="1"/>
        <item x="2"/>
        <item x="3"/>
        <item t="default"/>
      </items>
    </pivotField>
    <pivotField name="Data Pagto./Devol." compact="0" numFmtId="1" outline="0" multipleItemSelectionAllowed="1" showAll="0">
      <items>
        <item x="0"/>
        <item x="1"/>
        <item x="2"/>
        <item x="3"/>
        <item t="default"/>
      </items>
    </pivotField>
    <pivotField name="Data de Vencimento" compact="0" numFmtId="1" outline="0" multipleItemSelectionAllowed="1" showAll="0">
      <items>
        <item x="0"/>
        <item t="default"/>
      </items>
    </pivotField>
    <pivotField name="Número do DH" compact="0" numFmtId="1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Data do DH" compact="0" numFmtId="1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Competência da Despesa" axis="axisRow" compact="0" numFmtId="1" outline="0" multipleItemSelectionAllowed="1" showAll="0" sortType="ascending">
      <items>
        <item x="3"/>
        <item x="2"/>
        <item x="1"/>
        <item x="0"/>
        <item t="default"/>
      </items>
    </pivotField>
    <pivotField name="Despesa Gerencial" compact="0" numFmtId="1" outline="0" multipleItemSelectionAllowed="1" showAll="0">
      <items>
        <item x="0"/>
        <item t="default"/>
      </items>
    </pivotField>
    <pivotField name="Detalhamento da Despesa Gerencial" compact="0" outline="0" multipleItemSelectionAllowed="1" showAll="0">
      <items>
        <item x="0"/>
        <item t="default"/>
      </items>
    </pivotField>
    <pivotField name="Fonte de Recurso" compact="0" numFmtId="1" outline="0" multipleItemSelectionAllowed="1" showAll="0">
      <items>
        <item x="0"/>
        <item t="default"/>
      </items>
    </pivotField>
    <pivotField name="Grupo de Despesa" compact="0" numFmtId="1" outline="0" multipleItemSelectionAllowed="1" showAll="0">
      <items>
        <item x="0"/>
        <item t="default"/>
      </items>
    </pivotField>
    <pivotField name="Valor Bruto" compact="0" numFmtId="166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Valor Líquido" dataField="1" compact="0" numFmtId="166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Observ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Código da Natureza de Despesa" compact="0" outline="0" multipleItemSelectionAllowed="1" showAll="0">
      <items>
        <item x="0"/>
        <item x="1"/>
        <item t="default"/>
      </items>
    </pivotField>
    <pivotField name="Código da Ação Orçamentária" compact="0" outline="0" multipleItemSelectionAllowed="1" showAll="0">
      <items>
        <item x="0"/>
        <item t="default"/>
      </items>
    </pivotField>
    <pivotField name="Nome da Ação Orçamentária" compact="0" outline="0" multipleItemSelectionAllowed="1" showAll="0">
      <items>
        <item x="0"/>
        <item t="default"/>
      </items>
    </pivotField>
    <pivotField name="Código da Subação Orçamentária" compact="0" outline="0" multipleItemSelectionAllowed="1" showAll="0">
      <items>
        <item x="0"/>
        <item t="default"/>
      </items>
    </pivotField>
    <pivotField name="Nome da Subação Orçamentária" compact="0" outline="0" multipleItemSelectionAllowed="1" showAll="0">
      <items>
        <item x="0"/>
        <item t="default"/>
      </items>
    </pivotField>
    <pivotField name="Banco Origem" compact="0" outline="0" multipleItemSelectionAllowed="1" showAll="0">
      <items>
        <item x="0"/>
        <item t="default"/>
      </items>
    </pivotField>
    <pivotField name="Agência Origem" compact="0" outline="0" multipleItemSelectionAllowed="1" showAll="0">
      <items>
        <item x="0"/>
        <item t="default"/>
      </items>
    </pivotField>
    <pivotField name="Conta Origem" compact="0" outline="0" multipleItemSelectionAllowed="1" showAll="0">
      <items>
        <item x="0"/>
        <item t="default"/>
      </items>
    </pivotField>
    <pivotField name="MD" compact="0" outline="0" multipleItemSelectionAllowed="1" showAll="0">
      <items>
        <item x="0"/>
        <item x="1"/>
        <item x="2"/>
        <item x="3"/>
        <item x="4"/>
        <item t="default"/>
      </items>
    </pivotField>
    <pivotField name="DIÁRIA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QTD DIAS" compact="0" outline="0" multipleItemSelectionAllowed="1" showAll="0">
      <items>
        <item x="0"/>
        <item x="1"/>
        <item x="2"/>
        <item x="3"/>
        <item x="4"/>
        <item t="default"/>
      </items>
    </pivotField>
  </pivotFields>
  <rowFields>
    <field x="16"/>
  </rowFields>
  <dataFields>
    <dataField name="Soma de Valor Líquido" fld="22" baseField="0"/>
  </dataFields>
</pivotTableDefinition>
</file>

<file path=xl/pivotTables/pivotTable2.xml><?xml version="1.0" encoding="utf-8"?>
<pivotTableDefinition xmlns="http://schemas.openxmlformats.org/spreadsheetml/2006/main" name="Tabela_dinâmica" cacheId="0" dataCaption="" compact="0" compactData="0">
  <location ref="A3:E53" firstHeaderRow="0" firstDataRow="2" firstDataCol="0"/>
  <pivotFields>
    <pivotField name="Unidade Gestora" compact="0" numFmtId="1" outline="0" multipleItemSelectionAllowed="1" showAll="0">
      <items>
        <item x="0"/>
        <item t="default"/>
      </items>
    </pivotField>
    <pivotField name="Previsão de Desembolso" compact="0" numFmtId="1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t="default"/>
      </items>
    </pivotField>
    <pivotField name="Ordem Bancária" compact="0" numFmtId="1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t="default"/>
      </items>
    </pivotField>
    <pivotField name="Indicador de Despesa" compact="0" outline="0" multipleItemSelectionAllowed="1" showAll="0">
      <items>
        <item x="0"/>
        <item x="1"/>
        <item t="default"/>
      </items>
    </pivotField>
    <pivotField name="Empenho" compact="0" numFmtId="1" outline="0" multipleItemSelectionAllowed="1" showAll="0">
      <items>
        <item x="0"/>
        <item x="1"/>
        <item t="default"/>
      </items>
    </pivotField>
    <pivotField name="Nome do Ordenador" compact="0" outline="0" multipleItemSelectionAllowed="1" showAll="0">
      <items>
        <item x="0"/>
        <item t="default"/>
      </items>
    </pivotField>
    <pivotField name="Razão Social do Credor" axis="axisRow" compact="0" outline="0" multipleItemSelectionAllowed="1" showAll="0" sortType="descending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t="default"/>
      </items>
      <autoSortScope>
        <pivotArea>
          <references>
            <reference field="4294967294">
              <x v="3"/>
            </reference>
          </references>
        </pivotArea>
      </autoSortScope>
    </pivotField>
    <pivotField name="Nome Fantasia" compact="0" outline="0" multipleItemSelectionAllowed="1" showAll="0">
      <items>
        <item x="0"/>
        <item t="default"/>
      </items>
    </pivotField>
    <pivotField name="Tipo da Ordem Bancária" compact="0" outline="0" multipleItemSelectionAllowed="1" showAll="0">
      <items>
        <item x="0"/>
        <item x="1"/>
        <item t="default"/>
      </items>
    </pivotField>
    <pivotField name="Situação" compact="0" outline="0" multipleItemSelectionAllowed="1" showAll="0">
      <items>
        <item x="0"/>
        <item t="default"/>
      </items>
    </pivotField>
    <pivotField name="Data da OB" compact="0" numFmtId="1" outline="0" multipleItemSelectionAllowed="1" showAll="0">
      <items>
        <item x="0"/>
        <item x="1"/>
        <item x="2"/>
        <item x="3"/>
        <item t="default"/>
      </items>
    </pivotField>
    <pivotField name="Data Inclusão PD" compact="0" numFmtId="1" outline="0" multipleItemSelectionAllowed="1" showAll="0">
      <items>
        <item x="0"/>
        <item x="1"/>
        <item x="2"/>
        <item x="3"/>
        <item t="default"/>
      </items>
    </pivotField>
    <pivotField name="Data Pagto./Devol." compact="0" numFmtId="1" outline="0" multipleItemSelectionAllowed="1" showAll="0">
      <items>
        <item x="0"/>
        <item x="1"/>
        <item x="2"/>
        <item x="3"/>
        <item t="default"/>
      </items>
    </pivotField>
    <pivotField name="Data de Vencimento" compact="0" numFmtId="1" outline="0" multipleItemSelectionAllowed="1" showAll="0">
      <items>
        <item x="0"/>
        <item t="default"/>
      </items>
    </pivotField>
    <pivotField name="Número do DH" compact="0" numFmtId="1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Data do DH" compact="0" numFmtId="1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Competência da Despesa" compact="0" numFmtId="1" outline="0" multipleItemSelectionAllowed="1" showAll="0">
      <items>
        <item x="0"/>
        <item x="1"/>
        <item x="2"/>
        <item x="3"/>
        <item t="default"/>
      </items>
    </pivotField>
    <pivotField name="Despesa Gerencial" compact="0" numFmtId="1" outline="0" multipleItemSelectionAllowed="1" showAll="0">
      <items>
        <item x="0"/>
        <item t="default"/>
      </items>
    </pivotField>
    <pivotField name="Detalhamento da Despesa Gerencial" compact="0" outline="0" multipleItemSelectionAllowed="1" showAll="0">
      <items>
        <item x="0"/>
        <item t="default"/>
      </items>
    </pivotField>
    <pivotField name="Fonte de Recurso" compact="0" numFmtId="1" outline="0" multipleItemSelectionAllowed="1" showAll="0">
      <items>
        <item x="0"/>
        <item t="default"/>
      </items>
    </pivotField>
    <pivotField name="Grupo de Despesa" compact="0" numFmtId="1" outline="0" multipleItemSelectionAllowed="1" showAll="0">
      <items>
        <item x="0"/>
        <item t="default"/>
      </items>
    </pivotField>
    <pivotField name="Valor Bruto" compact="0" numFmtId="166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Valor Líquido" dataField="1" compact="0" numFmtId="166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Observ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Código da Natureza de Despesa" compact="0" outline="0" multipleItemSelectionAllowed="1" showAll="0">
      <items>
        <item x="0"/>
        <item x="1"/>
        <item t="default"/>
      </items>
    </pivotField>
    <pivotField name="Código da Ação Orçamentária" compact="0" outline="0" multipleItemSelectionAllowed="1" showAll="0">
      <items>
        <item x="0"/>
        <item t="default"/>
      </items>
    </pivotField>
    <pivotField name="Nome da Ação Orçamentária" compact="0" outline="0" multipleItemSelectionAllowed="1" showAll="0">
      <items>
        <item x="0"/>
        <item t="default"/>
      </items>
    </pivotField>
    <pivotField name="Código da Subação Orçamentária" compact="0" outline="0" multipleItemSelectionAllowed="1" showAll="0">
      <items>
        <item x="0"/>
        <item t="default"/>
      </items>
    </pivotField>
    <pivotField name="Nome da Subação Orçamentária" compact="0" outline="0" multipleItemSelectionAllowed="1" showAll="0">
      <items>
        <item x="0"/>
        <item t="default"/>
      </items>
    </pivotField>
    <pivotField name="Banco Origem" compact="0" outline="0" multipleItemSelectionAllowed="1" showAll="0">
      <items>
        <item x="0"/>
        <item t="default"/>
      </items>
    </pivotField>
    <pivotField name="Agência Origem" compact="0" outline="0" multipleItemSelectionAllowed="1" showAll="0">
      <items>
        <item x="0"/>
        <item t="default"/>
      </items>
    </pivotField>
    <pivotField name="Conta Origem" compact="0" outline="0" multipleItemSelectionAllowed="1" showAll="0">
      <items>
        <item x="0"/>
        <item t="default"/>
      </items>
    </pivotField>
    <pivotField name="MD" dataField="1" compact="0" outline="0" multipleItemSelectionAllowed="1" showAll="0">
      <items>
        <item x="0"/>
        <item x="1"/>
        <item x="2"/>
        <item x="3"/>
        <item x="4"/>
        <item t="default"/>
      </items>
    </pivotField>
    <pivotField name="DIÁRIA" dataField="1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QTD DIAS" dataField="1" compact="0" outline="0" multipleItemSelectionAllowed="1" showAll="0">
      <items>
        <item x="0"/>
        <item x="1"/>
        <item x="2"/>
        <item x="3"/>
        <item x="4"/>
        <item t="default"/>
      </items>
    </pivotField>
  </pivotFields>
  <rowFields>
    <field x="6"/>
  </rowFields>
  <colFields>
    <field x="-2"/>
  </colFields>
  <dataFields>
    <dataField name="Soma de Valor Líquido" fld="22" baseField="0"/>
    <dataField name="Soma de MD" fld="32" baseField="0"/>
    <dataField name="Soma de DIÁRIA" fld="33" baseField="0"/>
    <dataField name="Soma de QTD DIAS" fld="34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5" width="13.88"/>
    <col customWidth="1" min="6" max="6" width="11.25"/>
    <col customWidth="1" min="7" max="9" width="8.63"/>
    <col customWidth="1" min="10" max="10" width="11.25"/>
    <col customWidth="1" min="11" max="11" width="8.63"/>
    <col customWidth="1" min="12" max="12" width="13.0"/>
    <col customWidth="1" min="13" max="14" width="11.25"/>
    <col customWidth="1" min="15" max="15" width="11.63"/>
    <col customWidth="1" min="16" max="16" width="14.0"/>
    <col customWidth="1" min="17" max="17" width="8.63"/>
  </cols>
  <sheetData>
    <row r="1" ht="12.75" customHeight="1"/>
    <row r="2" ht="12.75" customHeight="1"/>
    <row r="3" ht="12.75" customHeight="1">
      <c r="A3" s="1" t="s">
        <v>0</v>
      </c>
      <c r="B3" s="2" t="s">
        <v>1</v>
      </c>
      <c r="C3" s="3"/>
      <c r="D3" s="3"/>
      <c r="E3" s="4"/>
    </row>
    <row r="4" ht="12.75" customHeight="1">
      <c r="A4" s="5"/>
      <c r="B4" s="6">
        <v>2021.0</v>
      </c>
      <c r="C4" s="6">
        <v>2022.0</v>
      </c>
      <c r="D4" s="6" t="s">
        <v>2</v>
      </c>
      <c r="E4" s="6" t="s">
        <v>3</v>
      </c>
    </row>
    <row r="5" ht="12.75" customHeight="1">
      <c r="A5" s="7" t="s">
        <v>4</v>
      </c>
      <c r="B5" s="8">
        <f t="shared" ref="B5:B8" si="1">J25</f>
        <v>17853.86</v>
      </c>
      <c r="C5" s="8">
        <f t="shared" ref="C5:C8" si="2">J43</f>
        <v>13799.61</v>
      </c>
      <c r="D5" s="9">
        <f t="shared" ref="D5:D9" si="3">B5-C5</f>
        <v>4054.25</v>
      </c>
      <c r="E5" s="10">
        <f t="shared" ref="E5:E9" si="4">1-C5/B5</f>
        <v>0.2270797463</v>
      </c>
    </row>
    <row r="6" ht="12.75" customHeight="1">
      <c r="A6" s="7" t="s">
        <v>5</v>
      </c>
      <c r="B6" s="8">
        <f t="shared" si="1"/>
        <v>13877.59</v>
      </c>
      <c r="C6" s="8">
        <f t="shared" si="2"/>
        <v>15995.05</v>
      </c>
      <c r="D6" s="9">
        <f t="shared" si="3"/>
        <v>-2117.46</v>
      </c>
      <c r="E6" s="10">
        <f t="shared" si="4"/>
        <v>-0.1525812479</v>
      </c>
    </row>
    <row r="7" ht="12.75" customHeight="1">
      <c r="A7" s="7" t="s">
        <v>6</v>
      </c>
      <c r="B7" s="8">
        <f t="shared" si="1"/>
        <v>33033.15</v>
      </c>
      <c r="C7" s="8">
        <f t="shared" si="2"/>
        <v>15914.52</v>
      </c>
      <c r="D7" s="9">
        <f t="shared" si="3"/>
        <v>17118.63</v>
      </c>
      <c r="E7" s="10">
        <f t="shared" si="4"/>
        <v>0.5182257823</v>
      </c>
    </row>
    <row r="8" ht="12.75" customHeight="1">
      <c r="A8" s="7" t="s">
        <v>7</v>
      </c>
      <c r="B8" s="8">
        <f t="shared" si="1"/>
        <v>216.04</v>
      </c>
      <c r="C8" s="8">
        <f t="shared" si="2"/>
        <v>4237.67</v>
      </c>
      <c r="D8" s="9">
        <f t="shared" si="3"/>
        <v>-4021.63</v>
      </c>
      <c r="E8" s="10">
        <f t="shared" si="4"/>
        <v>-18.61521015</v>
      </c>
    </row>
    <row r="9" ht="12.75" customHeight="1">
      <c r="A9" s="11" t="s">
        <v>8</v>
      </c>
      <c r="B9" s="12">
        <f t="shared" ref="B9:C9" si="5">SUM(B5:B8)</f>
        <v>64980.64</v>
      </c>
      <c r="C9" s="12">
        <f t="shared" si="5"/>
        <v>49946.85</v>
      </c>
      <c r="D9" s="13">
        <f t="shared" si="3"/>
        <v>15033.79</v>
      </c>
      <c r="E9" s="14">
        <f t="shared" si="4"/>
        <v>0.231357986</v>
      </c>
    </row>
    <row r="10" ht="12.75" customHeight="1">
      <c r="A10" s="15" t="s">
        <v>9</v>
      </c>
    </row>
    <row r="11" ht="12.75" customHeight="1"/>
    <row r="12" ht="12.75" customHeight="1"/>
    <row r="13" ht="12.75" customHeight="1"/>
    <row r="14" ht="12.75" customHeight="1">
      <c r="E14" s="17" t="s">
        <v>11</v>
      </c>
    </row>
    <row r="15" ht="12.75" customHeight="1">
      <c r="G15" s="17" t="s">
        <v>13</v>
      </c>
      <c r="H15" s="17" t="s">
        <v>0</v>
      </c>
      <c r="I15" s="17" t="s">
        <v>10</v>
      </c>
      <c r="J15" s="17" t="s">
        <v>14</v>
      </c>
      <c r="Q15" s="17" t="s">
        <v>15</v>
      </c>
    </row>
    <row r="16" ht="12.75" customHeight="1">
      <c r="G16" s="17" t="str">
        <f t="shared" ref="G16:G46" si="6">LEFT(I16,4)</f>
        <v>2020</v>
      </c>
      <c r="H16" s="17" t="str">
        <f t="shared" ref="H16:H46" si="7">RIGHT(I16,2)</f>
        <v>03</v>
      </c>
      <c r="I16" s="17" t="s">
        <v>17</v>
      </c>
      <c r="J16" s="20">
        <v>122.63999999999999</v>
      </c>
    </row>
    <row r="17" ht="12.75" customHeight="1">
      <c r="G17" s="17" t="str">
        <f t="shared" si="6"/>
        <v>2020</v>
      </c>
      <c r="H17" s="17" t="str">
        <f t="shared" si="7"/>
        <v>04</v>
      </c>
      <c r="I17" s="17" t="s">
        <v>19</v>
      </c>
      <c r="J17" s="20">
        <v>586.8599999999999</v>
      </c>
    </row>
    <row r="18" ht="12.75" customHeight="1">
      <c r="G18" s="17" t="str">
        <f t="shared" si="6"/>
        <v>2020</v>
      </c>
      <c r="H18" s="17" t="str">
        <f t="shared" si="7"/>
        <v>05</v>
      </c>
      <c r="I18" s="17" t="s">
        <v>21</v>
      </c>
      <c r="J18" s="20">
        <v>17.52</v>
      </c>
    </row>
    <row r="19" ht="12.75" customHeight="1">
      <c r="G19" s="17" t="str">
        <f t="shared" si="6"/>
        <v>2020</v>
      </c>
      <c r="H19" s="17" t="str">
        <f t="shared" si="7"/>
        <v>08</v>
      </c>
      <c r="I19" s="17" t="s">
        <v>23</v>
      </c>
      <c r="J19" s="20">
        <v>52.56</v>
      </c>
    </row>
    <row r="20" ht="12.75" customHeight="1">
      <c r="A20" s="21"/>
      <c r="B20" s="22"/>
      <c r="G20" s="17" t="str">
        <f t="shared" si="6"/>
        <v>2020</v>
      </c>
      <c r="H20" s="17" t="str">
        <f t="shared" si="7"/>
        <v>09</v>
      </c>
      <c r="I20" s="17" t="s">
        <v>24</v>
      </c>
      <c r="J20" s="20">
        <v>551.8199999999998</v>
      </c>
    </row>
    <row r="21" ht="12.75" customHeight="1">
      <c r="A21" s="21"/>
      <c r="B21" s="22"/>
      <c r="G21" s="17" t="str">
        <f t="shared" si="6"/>
        <v>2020</v>
      </c>
      <c r="H21" s="17" t="str">
        <f t="shared" si="7"/>
        <v>09</v>
      </c>
      <c r="I21" s="17" t="s">
        <v>24</v>
      </c>
      <c r="J21" s="20">
        <v>87.6</v>
      </c>
    </row>
    <row r="22" ht="12.75" customHeight="1">
      <c r="A22" s="21"/>
      <c r="B22" s="22"/>
      <c r="G22" s="17" t="str">
        <f t="shared" si="6"/>
        <v>2020</v>
      </c>
      <c r="H22" s="17" t="str">
        <f t="shared" si="7"/>
        <v>10</v>
      </c>
      <c r="I22" s="17" t="s">
        <v>25</v>
      </c>
      <c r="J22" s="20">
        <v>1227.7299999999996</v>
      </c>
    </row>
    <row r="23" ht="12.75" customHeight="1">
      <c r="A23" s="21"/>
      <c r="B23" s="22"/>
      <c r="G23" s="17" t="str">
        <f t="shared" si="6"/>
        <v>2020</v>
      </c>
      <c r="H23" s="17" t="str">
        <f t="shared" si="7"/>
        <v>11</v>
      </c>
      <c r="I23" s="17" t="s">
        <v>26</v>
      </c>
      <c r="J23" s="20">
        <v>7906.960000000051</v>
      </c>
    </row>
    <row r="24" ht="12.75" customHeight="1">
      <c r="A24" s="21"/>
      <c r="B24" s="22"/>
      <c r="G24" s="17" t="str">
        <f t="shared" si="6"/>
        <v>2020</v>
      </c>
      <c r="H24" s="17" t="str">
        <f t="shared" si="7"/>
        <v>12</v>
      </c>
      <c r="I24" s="17" t="s">
        <v>27</v>
      </c>
      <c r="J24" s="20">
        <v>12060.170000000116</v>
      </c>
    </row>
    <row r="25" ht="12.75" customHeight="1">
      <c r="A25" s="21"/>
      <c r="B25" s="22"/>
      <c r="G25" s="17" t="str">
        <f t="shared" si="6"/>
        <v>2021</v>
      </c>
      <c r="H25" s="17" t="str">
        <f t="shared" si="7"/>
        <v>01</v>
      </c>
      <c r="I25" s="17" t="s">
        <v>28</v>
      </c>
      <c r="J25" s="20">
        <v>17853.860000000128</v>
      </c>
    </row>
    <row r="26" ht="12.75" customHeight="1">
      <c r="A26" s="21"/>
      <c r="B26" s="22"/>
      <c r="G26" s="17" t="str">
        <f t="shared" si="6"/>
        <v>2021</v>
      </c>
      <c r="H26" s="17" t="str">
        <f t="shared" si="7"/>
        <v>02</v>
      </c>
      <c r="I26" s="17" t="s">
        <v>29</v>
      </c>
      <c r="J26" s="20">
        <v>13877.59000000014</v>
      </c>
    </row>
    <row r="27" ht="12.75" customHeight="1">
      <c r="A27" s="23"/>
      <c r="B27" s="24"/>
      <c r="G27" s="17" t="str">
        <f t="shared" si="6"/>
        <v>2021</v>
      </c>
      <c r="H27" s="17" t="str">
        <f t="shared" si="7"/>
        <v>03</v>
      </c>
      <c r="I27" s="17" t="s">
        <v>30</v>
      </c>
      <c r="J27" s="20">
        <v>33033.15000000013</v>
      </c>
    </row>
    <row r="28" ht="12.75" customHeight="1">
      <c r="G28" s="17" t="str">
        <f t="shared" si="6"/>
        <v>2021</v>
      </c>
      <c r="H28" s="17" t="str">
        <f t="shared" si="7"/>
        <v>03</v>
      </c>
      <c r="I28" s="17" t="s">
        <v>30</v>
      </c>
      <c r="J28" s="20">
        <v>216.04</v>
      </c>
    </row>
    <row r="29" ht="12.75" customHeight="1">
      <c r="G29" s="17" t="str">
        <f t="shared" si="6"/>
        <v>2021</v>
      </c>
      <c r="H29" s="17" t="str">
        <f t="shared" si="7"/>
        <v>04</v>
      </c>
      <c r="I29" s="17" t="s">
        <v>31</v>
      </c>
      <c r="J29" s="20">
        <v>23866.740000000093</v>
      </c>
    </row>
    <row r="30" ht="12.75" customHeight="1">
      <c r="G30" s="17" t="str">
        <f t="shared" si="6"/>
        <v>2021</v>
      </c>
      <c r="H30" s="17" t="str">
        <f t="shared" si="7"/>
        <v>05</v>
      </c>
      <c r="I30" s="17" t="s">
        <v>32</v>
      </c>
      <c r="J30" s="20">
        <v>27377.140000000127</v>
      </c>
    </row>
    <row r="31" ht="12.75" customHeight="1">
      <c r="G31" s="17" t="str">
        <f t="shared" si="6"/>
        <v>2021</v>
      </c>
      <c r="H31" s="17" t="str">
        <f t="shared" si="7"/>
        <v>06</v>
      </c>
      <c r="I31" s="17" t="s">
        <v>33</v>
      </c>
      <c r="J31" s="20">
        <v>26333.940000000068</v>
      </c>
    </row>
    <row r="32" ht="12.75" customHeight="1">
      <c r="G32" s="17" t="str">
        <f t="shared" si="6"/>
        <v>2021</v>
      </c>
      <c r="H32" s="17" t="str">
        <f t="shared" si="7"/>
        <v>07</v>
      </c>
      <c r="I32" s="17" t="s">
        <v>34</v>
      </c>
      <c r="J32" s="20">
        <v>28508.380000000125</v>
      </c>
    </row>
    <row r="33" ht="12.75" customHeight="1">
      <c r="G33" s="17" t="str">
        <f t="shared" si="6"/>
        <v>2021</v>
      </c>
      <c r="H33" s="17" t="str">
        <f t="shared" si="7"/>
        <v>08</v>
      </c>
      <c r="I33" s="17" t="s">
        <v>35</v>
      </c>
      <c r="J33" s="20">
        <v>35195.45000000011</v>
      </c>
    </row>
    <row r="34" ht="12.75" customHeight="1">
      <c r="G34" s="17" t="str">
        <f t="shared" si="6"/>
        <v>2021</v>
      </c>
      <c r="H34" s="17" t="str">
        <f t="shared" si="7"/>
        <v>08</v>
      </c>
      <c r="I34" s="17" t="s">
        <v>35</v>
      </c>
      <c r="J34" s="20">
        <v>245.28000000000006</v>
      </c>
    </row>
    <row r="35" ht="12.75" customHeight="1">
      <c r="G35" s="17" t="str">
        <f t="shared" si="6"/>
        <v>2021</v>
      </c>
      <c r="H35" s="17" t="str">
        <f t="shared" si="7"/>
        <v>09</v>
      </c>
      <c r="I35" s="17" t="s">
        <v>36</v>
      </c>
      <c r="J35" s="20">
        <v>39370.37000000008</v>
      </c>
    </row>
    <row r="36" ht="12.75" customHeight="1">
      <c r="G36" s="17" t="str">
        <f t="shared" si="6"/>
        <v>2021</v>
      </c>
      <c r="H36" s="17" t="str">
        <f t="shared" si="7"/>
        <v>09</v>
      </c>
      <c r="I36" s="17" t="s">
        <v>36</v>
      </c>
      <c r="J36" s="20">
        <v>1646.8799999999987</v>
      </c>
    </row>
    <row r="37" ht="12.75" customHeight="1">
      <c r="G37" s="17" t="str">
        <f t="shared" si="6"/>
        <v>2021</v>
      </c>
      <c r="H37" s="17" t="str">
        <f t="shared" si="7"/>
        <v>10</v>
      </c>
      <c r="I37" s="17" t="s">
        <v>12</v>
      </c>
      <c r="J37" s="20">
        <v>27710.660000000138</v>
      </c>
    </row>
    <row r="38" ht="12.75" customHeight="1">
      <c r="G38" s="17" t="str">
        <f t="shared" si="6"/>
        <v>2021</v>
      </c>
      <c r="H38" s="17" t="str">
        <f t="shared" si="7"/>
        <v>10</v>
      </c>
      <c r="I38" s="17" t="s">
        <v>12</v>
      </c>
      <c r="J38" s="20">
        <v>4105.24</v>
      </c>
    </row>
    <row r="39" ht="12.75" customHeight="1">
      <c r="G39" s="17" t="str">
        <f t="shared" si="6"/>
        <v>2021</v>
      </c>
      <c r="H39" s="17" t="str">
        <f t="shared" si="7"/>
        <v>11</v>
      </c>
      <c r="I39" s="17" t="s">
        <v>37</v>
      </c>
      <c r="J39" s="20">
        <v>30356.14000000002</v>
      </c>
    </row>
    <row r="40" ht="12.75" customHeight="1">
      <c r="G40" s="17" t="str">
        <f t="shared" si="6"/>
        <v>2021</v>
      </c>
      <c r="H40" s="17" t="str">
        <f t="shared" si="7"/>
        <v>11</v>
      </c>
      <c r="I40" s="17" t="s">
        <v>37</v>
      </c>
      <c r="J40" s="20">
        <v>6071.710000000029</v>
      </c>
    </row>
    <row r="41" ht="12.75" customHeight="1">
      <c r="G41" s="17" t="str">
        <f t="shared" si="6"/>
        <v>2021</v>
      </c>
      <c r="H41" s="17" t="str">
        <f t="shared" si="7"/>
        <v>12</v>
      </c>
      <c r="I41" s="17" t="s">
        <v>16</v>
      </c>
      <c r="J41" s="20">
        <v>18256.630000000005</v>
      </c>
    </row>
    <row r="42" ht="12.75" customHeight="1">
      <c r="G42" s="17" t="str">
        <f t="shared" si="6"/>
        <v>2021</v>
      </c>
      <c r="H42" s="17" t="str">
        <f t="shared" si="7"/>
        <v>12</v>
      </c>
      <c r="I42" s="17" t="s">
        <v>16</v>
      </c>
      <c r="J42" s="20">
        <v>7017.670000000045</v>
      </c>
    </row>
    <row r="43" ht="12.75" customHeight="1">
      <c r="G43" s="17" t="str">
        <f t="shared" si="6"/>
        <v>2022</v>
      </c>
      <c r="H43" s="17" t="str">
        <f t="shared" si="7"/>
        <v>01</v>
      </c>
      <c r="I43" s="17" t="s">
        <v>18</v>
      </c>
      <c r="J43" s="20">
        <v>13799.610000000097</v>
      </c>
    </row>
    <row r="44" ht="12.75" customHeight="1">
      <c r="G44" s="17" t="str">
        <f t="shared" si="6"/>
        <v>2022</v>
      </c>
      <c r="H44" s="17" t="str">
        <f t="shared" si="7"/>
        <v>02</v>
      </c>
      <c r="I44" s="17" t="s">
        <v>20</v>
      </c>
      <c r="J44" s="20">
        <v>15995.050000000101</v>
      </c>
    </row>
    <row r="45" ht="12.75" customHeight="1">
      <c r="G45" s="17" t="str">
        <f t="shared" si="6"/>
        <v>2022</v>
      </c>
      <c r="H45" s="17" t="str">
        <f t="shared" si="7"/>
        <v>03</v>
      </c>
      <c r="I45" s="17" t="s">
        <v>38</v>
      </c>
      <c r="J45" s="20">
        <v>15914.520000000066</v>
      </c>
    </row>
    <row r="46" ht="12.75" customHeight="1">
      <c r="G46" s="17" t="str">
        <f t="shared" si="6"/>
        <v>2022</v>
      </c>
      <c r="H46" s="17" t="str">
        <f t="shared" si="7"/>
        <v>04</v>
      </c>
      <c r="I46" s="17" t="s">
        <v>39</v>
      </c>
      <c r="J46" s="20">
        <v>4237.67</v>
      </c>
    </row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3:A4"/>
    <mergeCell ref="B3:E3"/>
  </mergeCells>
  <printOptions/>
  <pageMargins bottom="0.787401575" footer="0.0" header="0.0" left="0.511811024" right="0.511811024" top="0.787401575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2.38"/>
    <col customWidth="1" min="2" max="2" width="20.0"/>
    <col customWidth="1" min="3" max="3" width="11.88"/>
    <col customWidth="1" min="4" max="4" width="15.13"/>
    <col customWidth="1" min="5" max="5" width="17.88"/>
    <col customWidth="1" min="6" max="6" width="8.63"/>
  </cols>
  <sheetData>
    <row r="1" ht="12.75" customHeight="1">
      <c r="B1" s="20"/>
    </row>
    <row r="2" ht="12.75" customHeight="1">
      <c r="B2" s="20"/>
    </row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>
      <c r="A54" s="21"/>
      <c r="B54" s="25"/>
      <c r="C54" s="26"/>
      <c r="D54" s="26"/>
      <c r="E54" s="27"/>
    </row>
    <row r="55" ht="12.75" customHeight="1">
      <c r="A55" s="21"/>
      <c r="B55" s="25"/>
      <c r="C55" s="26"/>
      <c r="D55" s="26"/>
      <c r="E55" s="27"/>
    </row>
    <row r="56" ht="12.75" customHeight="1">
      <c r="A56" s="21"/>
      <c r="B56" s="25"/>
      <c r="C56" s="26"/>
      <c r="D56" s="26"/>
      <c r="E56" s="27"/>
    </row>
    <row r="57" ht="12.75" customHeight="1">
      <c r="A57" s="21"/>
      <c r="B57" s="25"/>
      <c r="C57" s="26"/>
      <c r="D57" s="26"/>
      <c r="E57" s="27"/>
    </row>
    <row r="58" ht="12.75" customHeight="1">
      <c r="A58" s="21"/>
      <c r="B58" s="25"/>
      <c r="C58" s="26"/>
      <c r="D58" s="26"/>
      <c r="E58" s="27"/>
    </row>
    <row r="59" ht="12.75" customHeight="1">
      <c r="A59" s="21"/>
      <c r="B59" s="25"/>
      <c r="C59" s="26"/>
      <c r="D59" s="26"/>
      <c r="E59" s="27"/>
    </row>
    <row r="60" ht="12.75" customHeight="1">
      <c r="A60" s="21"/>
      <c r="B60" s="25"/>
      <c r="C60" s="26"/>
      <c r="D60" s="26"/>
      <c r="E60" s="27"/>
    </row>
    <row r="61" ht="12.75" customHeight="1">
      <c r="A61" s="21"/>
      <c r="B61" s="25"/>
      <c r="C61" s="26"/>
      <c r="D61" s="26"/>
      <c r="E61" s="27"/>
    </row>
    <row r="62" ht="12.75" customHeight="1">
      <c r="A62" s="21"/>
      <c r="B62" s="25"/>
      <c r="C62" s="26"/>
      <c r="D62" s="26"/>
      <c r="E62" s="27"/>
    </row>
    <row r="63" ht="12.75" customHeight="1">
      <c r="A63" s="21"/>
      <c r="B63" s="25"/>
      <c r="C63" s="26"/>
      <c r="D63" s="26"/>
      <c r="E63" s="27"/>
    </row>
    <row r="64" ht="12.75" customHeight="1">
      <c r="A64" s="21"/>
      <c r="B64" s="25"/>
      <c r="C64" s="26"/>
      <c r="D64" s="26"/>
      <c r="E64" s="27"/>
    </row>
    <row r="65" ht="12.75" customHeight="1">
      <c r="A65" s="21"/>
      <c r="B65" s="25"/>
      <c r="C65" s="26"/>
      <c r="D65" s="26"/>
      <c r="E65" s="27"/>
    </row>
    <row r="66" ht="12.75" customHeight="1">
      <c r="A66" s="21"/>
      <c r="B66" s="25"/>
      <c r="C66" s="26"/>
      <c r="D66" s="26"/>
      <c r="E66" s="27"/>
    </row>
    <row r="67" ht="12.75" customHeight="1">
      <c r="A67" s="21"/>
      <c r="B67" s="25"/>
      <c r="C67" s="26"/>
      <c r="D67" s="26"/>
      <c r="E67" s="27"/>
    </row>
    <row r="68" ht="12.75" customHeight="1">
      <c r="A68" s="21"/>
      <c r="B68" s="25"/>
      <c r="C68" s="26"/>
      <c r="D68" s="26"/>
      <c r="E68" s="27"/>
    </row>
    <row r="69" ht="12.75" customHeight="1">
      <c r="A69" s="21"/>
      <c r="B69" s="25"/>
      <c r="C69" s="26"/>
      <c r="D69" s="26"/>
      <c r="E69" s="27"/>
    </row>
    <row r="70" ht="12.75" customHeight="1">
      <c r="A70" s="21"/>
      <c r="B70" s="25"/>
      <c r="C70" s="26"/>
      <c r="D70" s="26"/>
      <c r="E70" s="27"/>
    </row>
    <row r="71" ht="12.75" customHeight="1">
      <c r="A71" s="21"/>
      <c r="B71" s="25"/>
      <c r="C71" s="26"/>
      <c r="D71" s="26"/>
      <c r="E71" s="27"/>
    </row>
    <row r="72" ht="12.75" customHeight="1">
      <c r="A72" s="21"/>
      <c r="B72" s="25"/>
      <c r="C72" s="26"/>
      <c r="D72" s="26"/>
      <c r="E72" s="27"/>
    </row>
    <row r="73" ht="12.75" customHeight="1">
      <c r="A73" s="21"/>
      <c r="B73" s="25"/>
      <c r="C73" s="26"/>
      <c r="D73" s="26"/>
      <c r="E73" s="27"/>
    </row>
    <row r="74" ht="12.75" customHeight="1">
      <c r="A74" s="21"/>
      <c r="B74" s="25"/>
      <c r="C74" s="26"/>
      <c r="D74" s="26"/>
      <c r="E74" s="27"/>
    </row>
    <row r="75" ht="12.75" customHeight="1">
      <c r="A75" s="21"/>
      <c r="B75" s="25"/>
      <c r="C75" s="26"/>
      <c r="D75" s="26"/>
      <c r="E75" s="27"/>
    </row>
    <row r="76" ht="12.75" customHeight="1">
      <c r="A76" s="21"/>
      <c r="B76" s="25"/>
      <c r="C76" s="26"/>
      <c r="D76" s="26"/>
      <c r="E76" s="27"/>
    </row>
    <row r="77" ht="12.75" customHeight="1">
      <c r="A77" s="21"/>
      <c r="B77" s="25"/>
      <c r="C77" s="26"/>
      <c r="D77" s="26"/>
      <c r="E77" s="27"/>
    </row>
    <row r="78" ht="12.75" customHeight="1">
      <c r="A78" s="21"/>
      <c r="B78" s="25"/>
      <c r="C78" s="26"/>
      <c r="D78" s="26"/>
      <c r="E78" s="27"/>
    </row>
    <row r="79" ht="12.75" customHeight="1">
      <c r="A79" s="21"/>
      <c r="B79" s="25"/>
      <c r="C79" s="26"/>
      <c r="D79" s="26"/>
      <c r="E79" s="27"/>
    </row>
    <row r="80" ht="12.75" customHeight="1">
      <c r="A80" s="21"/>
      <c r="B80" s="25"/>
      <c r="C80" s="26"/>
      <c r="D80" s="26"/>
      <c r="E80" s="27"/>
    </row>
    <row r="81" ht="12.75" customHeight="1">
      <c r="A81" s="21"/>
      <c r="B81" s="25"/>
      <c r="C81" s="26"/>
      <c r="D81" s="26"/>
      <c r="E81" s="27"/>
    </row>
    <row r="82" ht="12.75" customHeight="1">
      <c r="A82" s="21"/>
      <c r="B82" s="25"/>
      <c r="C82" s="26"/>
      <c r="D82" s="26"/>
      <c r="E82" s="27"/>
    </row>
    <row r="83" ht="12.75" customHeight="1">
      <c r="A83" s="21"/>
      <c r="B83" s="25"/>
      <c r="C83" s="26"/>
      <c r="D83" s="26"/>
      <c r="E83" s="27"/>
    </row>
    <row r="84" ht="12.75" customHeight="1">
      <c r="A84" s="21"/>
      <c r="B84" s="25"/>
      <c r="C84" s="26"/>
      <c r="D84" s="26"/>
      <c r="E84" s="27"/>
    </row>
    <row r="85" ht="12.75" customHeight="1">
      <c r="A85" s="21"/>
      <c r="B85" s="25"/>
      <c r="C85" s="26"/>
      <c r="D85" s="26"/>
      <c r="E85" s="27"/>
    </row>
    <row r="86" ht="12.75" customHeight="1">
      <c r="A86" s="21"/>
      <c r="B86" s="25"/>
      <c r="C86" s="26"/>
      <c r="D86" s="26"/>
      <c r="E86" s="27"/>
    </row>
    <row r="87" ht="12.75" customHeight="1">
      <c r="A87" s="21"/>
      <c r="B87" s="25"/>
      <c r="C87" s="26"/>
      <c r="D87" s="26"/>
      <c r="E87" s="27"/>
    </row>
    <row r="88" ht="12.75" customHeight="1">
      <c r="A88" s="21"/>
      <c r="B88" s="25"/>
      <c r="C88" s="26"/>
      <c r="D88" s="26"/>
      <c r="E88" s="27"/>
    </row>
    <row r="89" ht="12.75" customHeight="1">
      <c r="A89" s="21"/>
      <c r="B89" s="25"/>
      <c r="C89" s="26"/>
      <c r="D89" s="26"/>
      <c r="E89" s="27"/>
    </row>
    <row r="90" ht="12.75" customHeight="1">
      <c r="A90" s="21"/>
      <c r="B90" s="25"/>
      <c r="C90" s="26"/>
      <c r="D90" s="26"/>
      <c r="E90" s="27"/>
    </row>
    <row r="91" ht="12.75" customHeight="1">
      <c r="A91" s="21"/>
      <c r="B91" s="25"/>
      <c r="C91" s="26"/>
      <c r="D91" s="26"/>
      <c r="E91" s="27"/>
    </row>
    <row r="92" ht="12.75" customHeight="1">
      <c r="A92" s="21"/>
      <c r="B92" s="25"/>
      <c r="C92" s="26"/>
      <c r="D92" s="26"/>
      <c r="E92" s="27"/>
    </row>
    <row r="93" ht="12.75" customHeight="1">
      <c r="A93" s="21"/>
      <c r="B93" s="25"/>
      <c r="C93" s="26"/>
      <c r="D93" s="26"/>
      <c r="E93" s="27"/>
    </row>
    <row r="94" ht="12.75" customHeight="1">
      <c r="A94" s="21"/>
      <c r="B94" s="25"/>
      <c r="C94" s="26"/>
      <c r="D94" s="26"/>
      <c r="E94" s="27"/>
    </row>
    <row r="95" ht="12.75" customHeight="1">
      <c r="A95" s="21"/>
      <c r="B95" s="25"/>
      <c r="C95" s="26"/>
      <c r="D95" s="26"/>
      <c r="E95" s="27"/>
    </row>
    <row r="96" ht="12.75" customHeight="1">
      <c r="A96" s="21"/>
      <c r="B96" s="25"/>
      <c r="C96" s="26"/>
      <c r="D96" s="26"/>
      <c r="E96" s="27"/>
    </row>
    <row r="97" ht="12.75" customHeight="1">
      <c r="A97" s="21"/>
      <c r="B97" s="25"/>
      <c r="C97" s="26"/>
      <c r="D97" s="26"/>
      <c r="E97" s="27"/>
    </row>
    <row r="98" ht="12.75" customHeight="1">
      <c r="A98" s="21"/>
      <c r="B98" s="25"/>
      <c r="C98" s="26"/>
      <c r="D98" s="26"/>
      <c r="E98" s="27"/>
    </row>
    <row r="99" ht="12.75" customHeight="1">
      <c r="A99" s="21"/>
      <c r="B99" s="25"/>
      <c r="C99" s="26"/>
      <c r="D99" s="26"/>
      <c r="E99" s="27"/>
    </row>
    <row r="100" ht="12.75" customHeight="1">
      <c r="A100" s="21"/>
      <c r="B100" s="25"/>
      <c r="C100" s="26"/>
      <c r="D100" s="26"/>
      <c r="E100" s="27"/>
    </row>
    <row r="101" ht="12.75" customHeight="1">
      <c r="A101" s="21"/>
      <c r="B101" s="25"/>
      <c r="C101" s="26"/>
      <c r="D101" s="26"/>
      <c r="E101" s="27"/>
    </row>
    <row r="102" ht="12.75" customHeight="1">
      <c r="A102" s="21"/>
      <c r="B102" s="25"/>
      <c r="C102" s="26"/>
      <c r="D102" s="26"/>
      <c r="E102" s="27"/>
    </row>
    <row r="103" ht="12.75" customHeight="1">
      <c r="A103" s="21"/>
      <c r="B103" s="25"/>
      <c r="C103" s="26"/>
      <c r="D103" s="26"/>
      <c r="E103" s="27"/>
    </row>
    <row r="104" ht="12.75" customHeight="1">
      <c r="A104" s="21"/>
      <c r="B104" s="25"/>
      <c r="C104" s="26"/>
      <c r="D104" s="26"/>
      <c r="E104" s="27"/>
    </row>
    <row r="105" ht="12.75" customHeight="1">
      <c r="A105" s="21"/>
      <c r="B105" s="25"/>
      <c r="C105" s="26"/>
      <c r="D105" s="26"/>
      <c r="E105" s="27"/>
    </row>
    <row r="106" ht="12.75" customHeight="1">
      <c r="A106" s="21"/>
      <c r="B106" s="25"/>
      <c r="C106" s="26"/>
      <c r="D106" s="26"/>
      <c r="E106" s="27"/>
    </row>
    <row r="107" ht="12.75" customHeight="1">
      <c r="A107" s="21"/>
      <c r="B107" s="25"/>
      <c r="C107" s="26"/>
      <c r="D107" s="26"/>
      <c r="E107" s="27"/>
    </row>
    <row r="108" ht="12.75" customHeight="1">
      <c r="A108" s="21"/>
      <c r="B108" s="25"/>
      <c r="C108" s="26"/>
      <c r="D108" s="26"/>
      <c r="E108" s="27"/>
    </row>
    <row r="109" ht="12.75" customHeight="1">
      <c r="A109" s="21"/>
      <c r="B109" s="25"/>
      <c r="C109" s="26"/>
      <c r="D109" s="26"/>
      <c r="E109" s="27"/>
    </row>
    <row r="110" ht="12.75" customHeight="1">
      <c r="A110" s="21"/>
      <c r="B110" s="25"/>
      <c r="C110" s="26"/>
      <c r="D110" s="26"/>
      <c r="E110" s="27"/>
    </row>
    <row r="111" ht="12.75" customHeight="1">
      <c r="A111" s="21"/>
      <c r="B111" s="25"/>
      <c r="C111" s="26"/>
      <c r="D111" s="26"/>
      <c r="E111" s="27"/>
    </row>
    <row r="112" ht="12.75" customHeight="1">
      <c r="A112" s="21"/>
      <c r="B112" s="25"/>
      <c r="C112" s="26"/>
      <c r="D112" s="26"/>
      <c r="E112" s="27"/>
    </row>
    <row r="113" ht="12.75" customHeight="1">
      <c r="A113" s="21"/>
      <c r="B113" s="25"/>
      <c r="C113" s="26"/>
      <c r="D113" s="26"/>
      <c r="E113" s="27"/>
    </row>
    <row r="114" ht="12.75" customHeight="1">
      <c r="A114" s="21"/>
      <c r="B114" s="25"/>
      <c r="C114" s="26"/>
      <c r="D114" s="26"/>
      <c r="E114" s="27"/>
    </row>
    <row r="115" ht="12.75" customHeight="1">
      <c r="A115" s="21"/>
      <c r="B115" s="25"/>
      <c r="C115" s="26"/>
      <c r="D115" s="26"/>
      <c r="E115" s="27"/>
    </row>
    <row r="116" ht="12.75" customHeight="1">
      <c r="A116" s="21"/>
      <c r="B116" s="25"/>
      <c r="C116" s="26"/>
      <c r="D116" s="26"/>
      <c r="E116" s="27"/>
    </row>
    <row r="117" ht="12.75" customHeight="1">
      <c r="A117" s="21"/>
      <c r="B117" s="25"/>
      <c r="C117" s="26"/>
      <c r="D117" s="26"/>
      <c r="E117" s="27"/>
    </row>
    <row r="118" ht="12.75" customHeight="1">
      <c r="A118" s="21"/>
      <c r="B118" s="25"/>
      <c r="C118" s="26"/>
      <c r="D118" s="26"/>
      <c r="E118" s="27"/>
    </row>
    <row r="119" ht="12.75" customHeight="1">
      <c r="A119" s="21"/>
      <c r="B119" s="25"/>
      <c r="C119" s="26"/>
      <c r="D119" s="26"/>
      <c r="E119" s="27"/>
    </row>
    <row r="120" ht="12.75" customHeight="1">
      <c r="A120" s="21"/>
      <c r="B120" s="25"/>
      <c r="C120" s="26"/>
      <c r="D120" s="26"/>
      <c r="E120" s="27"/>
    </row>
    <row r="121" ht="12.75" customHeight="1">
      <c r="A121" s="21"/>
      <c r="B121" s="25"/>
      <c r="C121" s="26"/>
      <c r="D121" s="26"/>
      <c r="E121" s="27"/>
    </row>
    <row r="122" ht="12.75" customHeight="1">
      <c r="A122" s="21"/>
      <c r="B122" s="25"/>
      <c r="C122" s="26"/>
      <c r="D122" s="26"/>
      <c r="E122" s="27"/>
    </row>
    <row r="123" ht="12.75" customHeight="1">
      <c r="A123" s="21"/>
      <c r="B123" s="25"/>
      <c r="C123" s="26"/>
      <c r="D123" s="26"/>
      <c r="E123" s="27"/>
    </row>
    <row r="124" ht="12.75" customHeight="1">
      <c r="A124" s="21"/>
      <c r="B124" s="25"/>
      <c r="C124" s="26"/>
      <c r="D124" s="26"/>
      <c r="E124" s="27"/>
    </row>
    <row r="125" ht="12.75" customHeight="1">
      <c r="A125" s="21"/>
      <c r="B125" s="25"/>
      <c r="C125" s="26"/>
      <c r="D125" s="26"/>
      <c r="E125" s="27"/>
    </row>
    <row r="126" ht="12.75" customHeight="1">
      <c r="A126" s="21"/>
      <c r="B126" s="25"/>
      <c r="C126" s="26"/>
      <c r="D126" s="26"/>
      <c r="E126" s="27"/>
    </row>
    <row r="127" ht="12.75" customHeight="1">
      <c r="A127" s="21"/>
      <c r="B127" s="25"/>
      <c r="C127" s="26"/>
      <c r="D127" s="26"/>
      <c r="E127" s="27"/>
    </row>
    <row r="128" ht="12.75" customHeight="1">
      <c r="A128" s="21"/>
      <c r="B128" s="25"/>
      <c r="C128" s="26"/>
      <c r="D128" s="26"/>
      <c r="E128" s="27"/>
    </row>
    <row r="129" ht="12.75" customHeight="1">
      <c r="A129" s="21"/>
      <c r="B129" s="25"/>
      <c r="C129" s="26"/>
      <c r="D129" s="26"/>
      <c r="E129" s="27"/>
    </row>
    <row r="130" ht="12.75" customHeight="1">
      <c r="A130" s="21"/>
      <c r="B130" s="25"/>
      <c r="C130" s="26"/>
      <c r="D130" s="26"/>
      <c r="E130" s="27"/>
    </row>
    <row r="131" ht="12.75" customHeight="1">
      <c r="A131" s="21"/>
      <c r="B131" s="25"/>
      <c r="C131" s="26"/>
      <c r="D131" s="26"/>
      <c r="E131" s="27"/>
    </row>
    <row r="132" ht="12.75" customHeight="1">
      <c r="A132" s="21"/>
      <c r="B132" s="25"/>
      <c r="C132" s="26"/>
      <c r="D132" s="26"/>
      <c r="E132" s="27"/>
    </row>
    <row r="133" ht="12.75" customHeight="1">
      <c r="A133" s="21"/>
      <c r="B133" s="25"/>
      <c r="C133" s="26"/>
      <c r="D133" s="26"/>
      <c r="E133" s="27"/>
    </row>
    <row r="134" ht="12.75" customHeight="1">
      <c r="A134" s="21"/>
      <c r="B134" s="25"/>
      <c r="C134" s="26"/>
      <c r="D134" s="26"/>
      <c r="E134" s="27"/>
    </row>
    <row r="135" ht="12.75" customHeight="1">
      <c r="A135" s="21"/>
      <c r="B135" s="25"/>
      <c r="C135" s="26"/>
      <c r="D135" s="26"/>
      <c r="E135" s="27"/>
    </row>
    <row r="136" ht="12.75" customHeight="1">
      <c r="A136" s="21"/>
      <c r="B136" s="25"/>
      <c r="C136" s="26"/>
      <c r="D136" s="26"/>
      <c r="E136" s="27"/>
    </row>
    <row r="137" ht="12.75" customHeight="1">
      <c r="A137" s="21"/>
      <c r="B137" s="25"/>
      <c r="C137" s="26"/>
      <c r="D137" s="26"/>
      <c r="E137" s="27"/>
    </row>
    <row r="138" ht="12.75" customHeight="1">
      <c r="A138" s="21"/>
      <c r="B138" s="25"/>
      <c r="C138" s="26"/>
      <c r="D138" s="26"/>
      <c r="E138" s="27"/>
    </row>
    <row r="139" ht="12.75" customHeight="1">
      <c r="A139" s="21"/>
      <c r="B139" s="25"/>
      <c r="C139" s="26"/>
      <c r="D139" s="26"/>
      <c r="E139" s="27"/>
    </row>
    <row r="140" ht="12.75" customHeight="1">
      <c r="A140" s="21"/>
      <c r="B140" s="25"/>
      <c r="C140" s="26"/>
      <c r="D140" s="26"/>
      <c r="E140" s="27"/>
    </row>
    <row r="141" ht="12.75" customHeight="1">
      <c r="A141" s="21"/>
      <c r="B141" s="25"/>
      <c r="C141" s="26"/>
      <c r="D141" s="26"/>
      <c r="E141" s="27"/>
    </row>
    <row r="142" ht="12.75" customHeight="1">
      <c r="A142" s="21"/>
      <c r="B142" s="25"/>
      <c r="C142" s="26"/>
      <c r="D142" s="26"/>
      <c r="E142" s="27"/>
    </row>
    <row r="143" ht="12.75" customHeight="1">
      <c r="A143" s="21"/>
      <c r="B143" s="25"/>
      <c r="C143" s="26"/>
      <c r="D143" s="26"/>
      <c r="E143" s="27"/>
    </row>
    <row r="144" ht="12.75" customHeight="1">
      <c r="A144" s="21"/>
      <c r="B144" s="25"/>
      <c r="C144" s="26"/>
      <c r="D144" s="26"/>
      <c r="E144" s="27"/>
    </row>
    <row r="145" ht="12.75" customHeight="1">
      <c r="A145" s="21"/>
      <c r="B145" s="25"/>
      <c r="C145" s="26"/>
      <c r="D145" s="26"/>
      <c r="E145" s="27"/>
    </row>
    <row r="146" ht="12.75" customHeight="1">
      <c r="A146" s="21"/>
      <c r="B146" s="25"/>
      <c r="C146" s="26"/>
      <c r="D146" s="26"/>
      <c r="E146" s="27"/>
    </row>
    <row r="147" ht="12.75" customHeight="1">
      <c r="A147" s="21"/>
      <c r="B147" s="25"/>
      <c r="C147" s="26"/>
      <c r="D147" s="26"/>
      <c r="E147" s="27"/>
    </row>
    <row r="148" ht="12.75" customHeight="1">
      <c r="A148" s="21"/>
      <c r="B148" s="25"/>
      <c r="C148" s="26"/>
      <c r="D148" s="26"/>
      <c r="E148" s="27"/>
    </row>
    <row r="149" ht="12.75" customHeight="1">
      <c r="A149" s="21"/>
      <c r="B149" s="25"/>
      <c r="C149" s="26"/>
      <c r="D149" s="26"/>
      <c r="E149" s="27"/>
    </row>
    <row r="150" ht="12.75" customHeight="1">
      <c r="A150" s="21"/>
      <c r="B150" s="25"/>
      <c r="C150" s="26"/>
      <c r="D150" s="26"/>
      <c r="E150" s="27"/>
    </row>
    <row r="151" ht="12.75" customHeight="1">
      <c r="A151" s="21"/>
      <c r="B151" s="25"/>
      <c r="C151" s="26"/>
      <c r="D151" s="26"/>
      <c r="E151" s="27"/>
    </row>
    <row r="152" ht="12.75" customHeight="1">
      <c r="A152" s="21"/>
      <c r="B152" s="25"/>
      <c r="C152" s="26"/>
      <c r="D152" s="26"/>
      <c r="E152" s="27"/>
    </row>
    <row r="153" ht="12.75" customHeight="1">
      <c r="A153" s="21"/>
      <c r="B153" s="25"/>
      <c r="C153" s="26"/>
      <c r="D153" s="26"/>
      <c r="E153" s="27"/>
    </row>
    <row r="154" ht="12.75" customHeight="1">
      <c r="A154" s="21"/>
      <c r="B154" s="25"/>
      <c r="C154" s="26"/>
      <c r="D154" s="26"/>
      <c r="E154" s="27"/>
    </row>
    <row r="155" ht="12.75" customHeight="1">
      <c r="A155" s="21"/>
      <c r="B155" s="25"/>
      <c r="C155" s="26"/>
      <c r="D155" s="26"/>
      <c r="E155" s="27"/>
    </row>
    <row r="156" ht="12.75" customHeight="1">
      <c r="A156" s="21"/>
      <c r="B156" s="25"/>
      <c r="C156" s="26"/>
      <c r="D156" s="26"/>
      <c r="E156" s="27"/>
    </row>
    <row r="157" ht="12.75" customHeight="1">
      <c r="A157" s="21"/>
      <c r="B157" s="25"/>
      <c r="C157" s="26"/>
      <c r="D157" s="26"/>
      <c r="E157" s="27"/>
    </row>
    <row r="158" ht="12.75" customHeight="1">
      <c r="A158" s="21"/>
      <c r="B158" s="25"/>
      <c r="C158" s="26"/>
      <c r="D158" s="26"/>
      <c r="E158" s="27"/>
    </row>
    <row r="159" ht="12.75" customHeight="1">
      <c r="A159" s="21"/>
      <c r="B159" s="25"/>
      <c r="C159" s="26"/>
      <c r="D159" s="26"/>
      <c r="E159" s="27"/>
    </row>
    <row r="160" ht="12.75" customHeight="1">
      <c r="A160" s="21"/>
      <c r="B160" s="25"/>
      <c r="C160" s="26"/>
      <c r="D160" s="26"/>
      <c r="E160" s="27"/>
    </row>
    <row r="161" ht="12.75" customHeight="1">
      <c r="A161" s="21"/>
      <c r="B161" s="25"/>
      <c r="C161" s="26"/>
      <c r="D161" s="26"/>
      <c r="E161" s="27"/>
    </row>
    <row r="162" ht="12.75" customHeight="1">
      <c r="A162" s="21"/>
      <c r="B162" s="25"/>
      <c r="C162" s="26"/>
      <c r="D162" s="26"/>
      <c r="E162" s="27"/>
    </row>
    <row r="163" ht="12.75" customHeight="1">
      <c r="A163" s="21"/>
      <c r="B163" s="25"/>
      <c r="C163" s="26"/>
      <c r="D163" s="26"/>
      <c r="E163" s="27"/>
    </row>
    <row r="164" ht="12.75" customHeight="1">
      <c r="A164" s="21"/>
      <c r="B164" s="25"/>
      <c r="C164" s="26"/>
      <c r="D164" s="26"/>
      <c r="E164" s="27"/>
    </row>
    <row r="165" ht="12.75" customHeight="1">
      <c r="A165" s="21"/>
      <c r="B165" s="25"/>
      <c r="C165" s="26"/>
      <c r="D165" s="26"/>
      <c r="E165" s="27"/>
    </row>
    <row r="166" ht="12.75" customHeight="1">
      <c r="A166" s="21"/>
      <c r="B166" s="25"/>
      <c r="C166" s="26"/>
      <c r="D166" s="26"/>
      <c r="E166" s="27"/>
    </row>
    <row r="167" ht="12.75" customHeight="1">
      <c r="A167" s="21"/>
      <c r="B167" s="25"/>
      <c r="C167" s="26"/>
      <c r="D167" s="26"/>
      <c r="E167" s="27"/>
    </row>
    <row r="168" ht="12.75" customHeight="1">
      <c r="A168" s="21"/>
      <c r="B168" s="25"/>
      <c r="C168" s="26"/>
      <c r="D168" s="26"/>
      <c r="E168" s="27"/>
    </row>
    <row r="169" ht="12.75" customHeight="1">
      <c r="A169" s="21"/>
      <c r="B169" s="25"/>
      <c r="C169" s="26"/>
      <c r="D169" s="26"/>
      <c r="E169" s="27"/>
    </row>
    <row r="170" ht="12.75" customHeight="1">
      <c r="A170" s="21"/>
      <c r="B170" s="25"/>
      <c r="C170" s="26"/>
      <c r="D170" s="26"/>
      <c r="E170" s="27"/>
    </row>
    <row r="171" ht="12.75" customHeight="1">
      <c r="A171" s="21"/>
      <c r="B171" s="25"/>
      <c r="C171" s="26"/>
      <c r="D171" s="26"/>
      <c r="E171" s="27"/>
    </row>
    <row r="172" ht="12.75" customHeight="1">
      <c r="A172" s="21"/>
      <c r="B172" s="25"/>
      <c r="C172" s="26"/>
      <c r="D172" s="26"/>
      <c r="E172" s="27"/>
    </row>
    <row r="173" ht="12.75" customHeight="1">
      <c r="A173" s="21"/>
      <c r="B173" s="25"/>
      <c r="C173" s="26"/>
      <c r="D173" s="26"/>
      <c r="E173" s="27"/>
    </row>
    <row r="174" ht="12.75" customHeight="1">
      <c r="A174" s="21"/>
      <c r="B174" s="25"/>
      <c r="C174" s="26"/>
      <c r="D174" s="26"/>
      <c r="E174" s="27"/>
    </row>
    <row r="175" ht="12.75" customHeight="1">
      <c r="A175" s="21"/>
      <c r="B175" s="25"/>
      <c r="C175" s="26"/>
      <c r="D175" s="26"/>
      <c r="E175" s="27"/>
    </row>
    <row r="176" ht="12.75" customHeight="1">
      <c r="A176" s="21"/>
      <c r="B176" s="25"/>
      <c r="C176" s="26"/>
      <c r="D176" s="26"/>
      <c r="E176" s="27"/>
    </row>
    <row r="177" ht="12.75" customHeight="1">
      <c r="A177" s="21"/>
      <c r="B177" s="25"/>
      <c r="C177" s="26"/>
      <c r="D177" s="26"/>
      <c r="E177" s="27"/>
    </row>
    <row r="178" ht="12.75" customHeight="1">
      <c r="A178" s="21"/>
      <c r="B178" s="25"/>
      <c r="C178" s="26"/>
      <c r="D178" s="26"/>
      <c r="E178" s="27"/>
    </row>
    <row r="179" ht="12.75" customHeight="1">
      <c r="A179" s="21"/>
      <c r="B179" s="25"/>
      <c r="C179" s="26"/>
      <c r="D179" s="26"/>
      <c r="E179" s="27"/>
    </row>
    <row r="180" ht="12.75" customHeight="1">
      <c r="A180" s="21"/>
      <c r="B180" s="25"/>
      <c r="C180" s="26"/>
      <c r="D180" s="26"/>
      <c r="E180" s="27"/>
    </row>
    <row r="181" ht="12.75" customHeight="1">
      <c r="A181" s="21"/>
      <c r="B181" s="25"/>
      <c r="C181" s="26"/>
      <c r="D181" s="26"/>
      <c r="E181" s="27"/>
    </row>
    <row r="182" ht="12.75" customHeight="1">
      <c r="A182" s="21"/>
      <c r="B182" s="25"/>
      <c r="C182" s="26"/>
      <c r="D182" s="26"/>
      <c r="E182" s="27"/>
    </row>
    <row r="183" ht="12.75" customHeight="1">
      <c r="A183" s="21"/>
      <c r="B183" s="25"/>
      <c r="C183" s="26"/>
      <c r="D183" s="26"/>
      <c r="E183" s="27"/>
    </row>
    <row r="184" ht="12.75" customHeight="1">
      <c r="A184" s="21"/>
      <c r="B184" s="25"/>
      <c r="C184" s="26"/>
      <c r="D184" s="26"/>
      <c r="E184" s="27"/>
    </row>
    <row r="185" ht="12.75" customHeight="1">
      <c r="A185" s="21"/>
      <c r="B185" s="25"/>
      <c r="C185" s="26"/>
      <c r="D185" s="26"/>
      <c r="E185" s="27"/>
    </row>
    <row r="186" ht="12.75" customHeight="1">
      <c r="A186" s="21"/>
      <c r="B186" s="25"/>
      <c r="C186" s="26"/>
      <c r="D186" s="26"/>
      <c r="E186" s="27"/>
    </row>
    <row r="187" ht="12.75" customHeight="1">
      <c r="A187" s="21"/>
      <c r="B187" s="25"/>
      <c r="C187" s="26"/>
      <c r="D187" s="26"/>
      <c r="E187" s="27"/>
    </row>
    <row r="188" ht="12.75" customHeight="1">
      <c r="A188" s="21"/>
      <c r="B188" s="25"/>
      <c r="C188" s="26"/>
      <c r="D188" s="26"/>
      <c r="E188" s="27"/>
    </row>
    <row r="189" ht="12.75" customHeight="1">
      <c r="A189" s="21"/>
      <c r="B189" s="25"/>
      <c r="C189" s="26"/>
      <c r="D189" s="26"/>
      <c r="E189" s="27"/>
    </row>
    <row r="190" ht="12.75" customHeight="1">
      <c r="A190" s="21"/>
      <c r="B190" s="25"/>
      <c r="C190" s="26"/>
      <c r="D190" s="26"/>
      <c r="E190" s="27"/>
    </row>
    <row r="191" ht="12.75" customHeight="1">
      <c r="A191" s="21"/>
      <c r="B191" s="25"/>
      <c r="C191" s="26"/>
      <c r="D191" s="26"/>
      <c r="E191" s="27"/>
    </row>
    <row r="192" ht="12.75" customHeight="1">
      <c r="A192" s="21"/>
      <c r="B192" s="25"/>
      <c r="C192" s="26"/>
      <c r="D192" s="26"/>
      <c r="E192" s="27"/>
    </row>
    <row r="193" ht="12.75" customHeight="1">
      <c r="A193" s="21"/>
      <c r="B193" s="25"/>
      <c r="C193" s="26"/>
      <c r="D193" s="26"/>
      <c r="E193" s="27"/>
    </row>
    <row r="194" ht="12.75" customHeight="1">
      <c r="A194" s="21"/>
      <c r="B194" s="25"/>
      <c r="C194" s="26"/>
      <c r="D194" s="26"/>
      <c r="E194" s="27"/>
    </row>
    <row r="195" ht="12.75" customHeight="1">
      <c r="A195" s="21"/>
      <c r="B195" s="25"/>
      <c r="C195" s="26"/>
      <c r="D195" s="26"/>
      <c r="E195" s="27"/>
    </row>
    <row r="196" ht="12.75" customHeight="1">
      <c r="A196" s="21"/>
      <c r="B196" s="25"/>
      <c r="C196" s="26"/>
      <c r="D196" s="26"/>
      <c r="E196" s="27"/>
    </row>
    <row r="197" ht="12.75" customHeight="1">
      <c r="A197" s="21"/>
      <c r="B197" s="25"/>
      <c r="C197" s="26"/>
      <c r="D197" s="26"/>
      <c r="E197" s="27"/>
    </row>
    <row r="198" ht="12.75" customHeight="1">
      <c r="A198" s="21"/>
      <c r="B198" s="25"/>
      <c r="C198" s="26"/>
      <c r="D198" s="26"/>
      <c r="E198" s="27"/>
    </row>
    <row r="199" ht="12.75" customHeight="1">
      <c r="A199" s="21"/>
      <c r="B199" s="25"/>
      <c r="C199" s="26"/>
      <c r="D199" s="26"/>
      <c r="E199" s="27"/>
    </row>
    <row r="200" ht="12.75" customHeight="1">
      <c r="A200" s="21"/>
      <c r="B200" s="25"/>
      <c r="C200" s="26"/>
      <c r="D200" s="26"/>
      <c r="E200" s="27"/>
    </row>
    <row r="201" ht="12.75" customHeight="1">
      <c r="A201" s="21"/>
      <c r="B201" s="25"/>
      <c r="C201" s="26"/>
      <c r="D201" s="26"/>
      <c r="E201" s="27"/>
    </row>
    <row r="202" ht="12.75" customHeight="1">
      <c r="A202" s="21"/>
      <c r="B202" s="25"/>
      <c r="C202" s="26"/>
      <c r="D202" s="26"/>
      <c r="E202" s="27"/>
    </row>
    <row r="203" ht="12.75" customHeight="1">
      <c r="A203" s="21"/>
      <c r="B203" s="25"/>
      <c r="C203" s="26"/>
      <c r="D203" s="26"/>
      <c r="E203" s="27"/>
    </row>
    <row r="204" ht="12.75" customHeight="1">
      <c r="A204" s="21"/>
      <c r="B204" s="25"/>
      <c r="C204" s="26"/>
      <c r="D204" s="26"/>
      <c r="E204" s="27"/>
    </row>
    <row r="205" ht="12.75" customHeight="1">
      <c r="A205" s="21"/>
      <c r="B205" s="25"/>
      <c r="C205" s="26"/>
      <c r="D205" s="26"/>
      <c r="E205" s="27"/>
    </row>
    <row r="206" ht="12.75" customHeight="1">
      <c r="A206" s="21"/>
      <c r="B206" s="25"/>
      <c r="C206" s="26"/>
      <c r="D206" s="26"/>
      <c r="E206" s="27"/>
    </row>
    <row r="207" ht="12.75" customHeight="1">
      <c r="A207" s="21"/>
      <c r="B207" s="25"/>
      <c r="C207" s="26"/>
      <c r="D207" s="26"/>
      <c r="E207" s="27"/>
    </row>
    <row r="208" ht="12.75" customHeight="1">
      <c r="A208" s="21"/>
      <c r="B208" s="25"/>
      <c r="C208" s="26"/>
      <c r="D208" s="26"/>
      <c r="E208" s="27"/>
    </row>
    <row r="209" ht="12.75" customHeight="1">
      <c r="A209" s="21"/>
      <c r="B209" s="25"/>
      <c r="C209" s="26"/>
      <c r="D209" s="26"/>
      <c r="E209" s="27"/>
    </row>
    <row r="210" ht="12.75" customHeight="1">
      <c r="A210" s="21"/>
      <c r="B210" s="25"/>
      <c r="C210" s="26"/>
      <c r="D210" s="26"/>
      <c r="E210" s="27"/>
    </row>
    <row r="211" ht="12.75" customHeight="1">
      <c r="A211" s="21"/>
      <c r="B211" s="25"/>
      <c r="C211" s="26"/>
      <c r="D211" s="26"/>
      <c r="E211" s="27"/>
    </row>
    <row r="212" ht="12.75" customHeight="1">
      <c r="A212" s="21"/>
      <c r="B212" s="25"/>
      <c r="C212" s="26"/>
      <c r="D212" s="26"/>
      <c r="E212" s="27"/>
    </row>
    <row r="213" ht="12.75" customHeight="1">
      <c r="A213" s="21"/>
      <c r="B213" s="25"/>
      <c r="C213" s="26"/>
      <c r="D213" s="26"/>
      <c r="E213" s="27"/>
    </row>
    <row r="214" ht="12.75" customHeight="1">
      <c r="A214" s="21"/>
      <c r="B214" s="25"/>
      <c r="C214" s="26"/>
      <c r="D214" s="26"/>
      <c r="E214" s="27"/>
    </row>
    <row r="215" ht="12.75" customHeight="1">
      <c r="A215" s="21"/>
      <c r="B215" s="25"/>
      <c r="C215" s="26"/>
      <c r="D215" s="26"/>
      <c r="E215" s="27"/>
    </row>
    <row r="216" ht="12.75" customHeight="1">
      <c r="A216" s="21"/>
      <c r="B216" s="25"/>
      <c r="C216" s="26"/>
      <c r="D216" s="26"/>
      <c r="E216" s="27"/>
    </row>
    <row r="217" ht="12.75" customHeight="1">
      <c r="A217" s="21"/>
      <c r="B217" s="25"/>
      <c r="C217" s="26"/>
      <c r="D217" s="26"/>
      <c r="E217" s="27"/>
    </row>
    <row r="218" ht="12.75" customHeight="1">
      <c r="A218" s="21"/>
      <c r="B218" s="25"/>
      <c r="C218" s="26"/>
      <c r="D218" s="26"/>
      <c r="E218" s="27"/>
    </row>
    <row r="219" ht="12.75" customHeight="1">
      <c r="A219" s="21"/>
      <c r="B219" s="25"/>
      <c r="C219" s="26"/>
      <c r="D219" s="26"/>
      <c r="E219" s="27"/>
    </row>
    <row r="220" ht="12.75" customHeight="1">
      <c r="A220" s="21"/>
      <c r="B220" s="25"/>
      <c r="C220" s="26"/>
      <c r="D220" s="26"/>
      <c r="E220" s="27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35" width="10.0"/>
  </cols>
  <sheetData>
    <row r="1" ht="12.75" customHeight="1">
      <c r="A1" s="28" t="s">
        <v>93</v>
      </c>
      <c r="B1" s="28" t="s">
        <v>94</v>
      </c>
      <c r="C1" s="28" t="s">
        <v>95</v>
      </c>
      <c r="D1" s="28" t="s">
        <v>96</v>
      </c>
      <c r="E1" s="28" t="s">
        <v>97</v>
      </c>
      <c r="F1" s="28" t="s">
        <v>98</v>
      </c>
      <c r="G1" s="28" t="s">
        <v>40</v>
      </c>
      <c r="H1" s="28" t="s">
        <v>99</v>
      </c>
      <c r="I1" s="28" t="s">
        <v>100</v>
      </c>
      <c r="J1" s="28" t="s">
        <v>101</v>
      </c>
      <c r="K1" s="28" t="s">
        <v>102</v>
      </c>
      <c r="L1" s="28" t="s">
        <v>103</v>
      </c>
      <c r="M1" s="28" t="s">
        <v>104</v>
      </c>
      <c r="N1" s="28" t="s">
        <v>105</v>
      </c>
      <c r="O1" s="28" t="s">
        <v>106</v>
      </c>
      <c r="P1" s="28" t="s">
        <v>107</v>
      </c>
      <c r="Q1" s="28" t="s">
        <v>10</v>
      </c>
      <c r="R1" s="28" t="s">
        <v>108</v>
      </c>
      <c r="S1" s="28" t="s">
        <v>109</v>
      </c>
      <c r="T1" s="28" t="s">
        <v>110</v>
      </c>
      <c r="U1" s="28" t="s">
        <v>111</v>
      </c>
      <c r="V1" s="28" t="s">
        <v>112</v>
      </c>
      <c r="W1" s="28" t="s">
        <v>113</v>
      </c>
      <c r="X1" s="28" t="s">
        <v>114</v>
      </c>
      <c r="Y1" s="28" t="s">
        <v>115</v>
      </c>
      <c r="Z1" s="28" t="s">
        <v>116</v>
      </c>
      <c r="AA1" s="28" t="s">
        <v>117</v>
      </c>
      <c r="AB1" s="28" t="s">
        <v>118</v>
      </c>
      <c r="AC1" s="28" t="s">
        <v>119</v>
      </c>
      <c r="AD1" s="28" t="s">
        <v>120</v>
      </c>
      <c r="AE1" s="28" t="s">
        <v>121</v>
      </c>
      <c r="AF1" s="28" t="s">
        <v>122</v>
      </c>
      <c r="AG1" s="29" t="s">
        <v>123</v>
      </c>
      <c r="AH1" s="29" t="s">
        <v>124</v>
      </c>
      <c r="AI1" s="29" t="s">
        <v>125</v>
      </c>
    </row>
    <row r="2" ht="12.75" customHeight="1">
      <c r="A2" s="30" t="s">
        <v>126</v>
      </c>
      <c r="B2" s="30" t="s">
        <v>127</v>
      </c>
      <c r="C2" s="30" t="s">
        <v>128</v>
      </c>
      <c r="D2" s="31" t="s">
        <v>129</v>
      </c>
      <c r="E2" s="30" t="s">
        <v>130</v>
      </c>
      <c r="F2" s="31" t="s">
        <v>131</v>
      </c>
      <c r="G2" s="31" t="s">
        <v>56</v>
      </c>
      <c r="H2" s="31" t="s">
        <v>131</v>
      </c>
      <c r="I2" s="31" t="s">
        <v>132</v>
      </c>
      <c r="J2" s="31" t="s">
        <v>133</v>
      </c>
      <c r="K2" s="30" t="s">
        <v>134</v>
      </c>
      <c r="L2" s="30" t="s">
        <v>135</v>
      </c>
      <c r="M2" s="30" t="s">
        <v>136</v>
      </c>
      <c r="N2" s="30" t="s">
        <v>131</v>
      </c>
      <c r="O2" s="30" t="s">
        <v>137</v>
      </c>
      <c r="P2" s="30" t="s">
        <v>135</v>
      </c>
      <c r="Q2" s="30" t="s">
        <v>20</v>
      </c>
      <c r="R2" s="30" t="s">
        <v>138</v>
      </c>
      <c r="S2" s="31" t="s">
        <v>139</v>
      </c>
      <c r="T2" s="30" t="s">
        <v>140</v>
      </c>
      <c r="U2" s="30" t="s">
        <v>141</v>
      </c>
      <c r="V2" s="32">
        <v>540.1</v>
      </c>
      <c r="W2" s="32">
        <v>540.1</v>
      </c>
      <c r="X2" s="31" t="s">
        <v>142</v>
      </c>
      <c r="Y2" s="31" t="s">
        <v>143</v>
      </c>
      <c r="Z2" s="31" t="s">
        <v>144</v>
      </c>
      <c r="AA2" s="31" t="s">
        <v>145</v>
      </c>
      <c r="AB2" s="31" t="s">
        <v>146</v>
      </c>
      <c r="AC2" s="31" t="s">
        <v>147</v>
      </c>
      <c r="AD2" s="31" t="s">
        <v>148</v>
      </c>
      <c r="AE2" s="31" t="s">
        <v>149</v>
      </c>
      <c r="AF2" s="31" t="s">
        <v>150</v>
      </c>
      <c r="AG2" s="33">
        <f>IFERROR(VLOOKUP(W2,Parametros_teste!$B$2:$E$422,2,0),0)</f>
        <v>0</v>
      </c>
      <c r="AH2" s="33">
        <f>IFERROR(VLOOKUP(W2,Parametros_teste!$B$2:$E$422,3,0),0)</f>
        <v>10</v>
      </c>
      <c r="AI2" s="33">
        <f t="shared" ref="AI2:AI50" si="1">AG2+AH2</f>
        <v>10</v>
      </c>
    </row>
    <row r="3" ht="12.75" customHeight="1">
      <c r="A3" s="30" t="s">
        <v>126</v>
      </c>
      <c r="B3" s="30" t="s">
        <v>151</v>
      </c>
      <c r="C3" s="30" t="s">
        <v>152</v>
      </c>
      <c r="D3" s="31" t="s">
        <v>129</v>
      </c>
      <c r="E3" s="30" t="s">
        <v>130</v>
      </c>
      <c r="F3" s="31" t="s">
        <v>131</v>
      </c>
      <c r="G3" s="31" t="s">
        <v>58</v>
      </c>
      <c r="H3" s="31" t="s">
        <v>131</v>
      </c>
      <c r="I3" s="31" t="s">
        <v>153</v>
      </c>
      <c r="J3" s="31" t="s">
        <v>133</v>
      </c>
      <c r="K3" s="30" t="s">
        <v>154</v>
      </c>
      <c r="L3" s="30" t="s">
        <v>155</v>
      </c>
      <c r="M3" s="30" t="s">
        <v>156</v>
      </c>
      <c r="N3" s="30" t="s">
        <v>131</v>
      </c>
      <c r="O3" s="30" t="s">
        <v>157</v>
      </c>
      <c r="P3" s="30" t="s">
        <v>155</v>
      </c>
      <c r="Q3" s="30" t="s">
        <v>18</v>
      </c>
      <c r="R3" s="30" t="s">
        <v>138</v>
      </c>
      <c r="S3" s="31" t="s">
        <v>139</v>
      </c>
      <c r="T3" s="30" t="s">
        <v>140</v>
      </c>
      <c r="U3" s="30" t="s">
        <v>141</v>
      </c>
      <c r="V3" s="32">
        <v>486.09</v>
      </c>
      <c r="W3" s="32">
        <v>486.09</v>
      </c>
      <c r="X3" s="31" t="s">
        <v>158</v>
      </c>
      <c r="Y3" s="31" t="s">
        <v>143</v>
      </c>
      <c r="Z3" s="31" t="s">
        <v>144</v>
      </c>
      <c r="AA3" s="31" t="s">
        <v>145</v>
      </c>
      <c r="AB3" s="31" t="s">
        <v>146</v>
      </c>
      <c r="AC3" s="31" t="s">
        <v>147</v>
      </c>
      <c r="AD3" s="31" t="s">
        <v>148</v>
      </c>
      <c r="AE3" s="31" t="s">
        <v>149</v>
      </c>
      <c r="AF3" s="31" t="s">
        <v>150</v>
      </c>
      <c r="AG3" s="33">
        <f>IFERROR(VLOOKUP(W3,Parametros_teste!$B$2:$E$422,2,0),0)</f>
        <v>0</v>
      </c>
      <c r="AH3" s="33">
        <f>IFERROR(VLOOKUP(W3,Parametros_teste!$B$2:$E$422,3,0),0)</f>
        <v>9</v>
      </c>
      <c r="AI3" s="33">
        <f t="shared" si="1"/>
        <v>9</v>
      </c>
    </row>
    <row r="4" ht="12.75" customHeight="1">
      <c r="A4" s="30" t="s">
        <v>126</v>
      </c>
      <c r="B4" s="30" t="s">
        <v>159</v>
      </c>
      <c r="C4" s="30" t="s">
        <v>160</v>
      </c>
      <c r="D4" s="31" t="s">
        <v>129</v>
      </c>
      <c r="E4" s="30" t="s">
        <v>130</v>
      </c>
      <c r="F4" s="31" t="s">
        <v>131</v>
      </c>
      <c r="G4" s="31" t="s">
        <v>57</v>
      </c>
      <c r="H4" s="31" t="s">
        <v>131</v>
      </c>
      <c r="I4" s="31" t="s">
        <v>132</v>
      </c>
      <c r="J4" s="31" t="s">
        <v>133</v>
      </c>
      <c r="K4" s="30" t="s">
        <v>154</v>
      </c>
      <c r="L4" s="30" t="s">
        <v>155</v>
      </c>
      <c r="M4" s="30" t="s">
        <v>156</v>
      </c>
      <c r="N4" s="30" t="s">
        <v>131</v>
      </c>
      <c r="O4" s="30" t="s">
        <v>157</v>
      </c>
      <c r="P4" s="30" t="s">
        <v>155</v>
      </c>
      <c r="Q4" s="30" t="s">
        <v>18</v>
      </c>
      <c r="R4" s="30" t="s">
        <v>138</v>
      </c>
      <c r="S4" s="31" t="s">
        <v>139</v>
      </c>
      <c r="T4" s="30" t="s">
        <v>140</v>
      </c>
      <c r="U4" s="30" t="s">
        <v>141</v>
      </c>
      <c r="V4" s="32">
        <v>486.09</v>
      </c>
      <c r="W4" s="32">
        <v>486.09</v>
      </c>
      <c r="X4" s="31" t="s">
        <v>158</v>
      </c>
      <c r="Y4" s="31" t="s">
        <v>143</v>
      </c>
      <c r="Z4" s="31" t="s">
        <v>144</v>
      </c>
      <c r="AA4" s="31" t="s">
        <v>145</v>
      </c>
      <c r="AB4" s="31" t="s">
        <v>146</v>
      </c>
      <c r="AC4" s="31" t="s">
        <v>147</v>
      </c>
      <c r="AD4" s="31" t="s">
        <v>148</v>
      </c>
      <c r="AE4" s="31" t="s">
        <v>149</v>
      </c>
      <c r="AF4" s="31" t="s">
        <v>150</v>
      </c>
      <c r="AG4" s="33">
        <f>IFERROR(VLOOKUP(W4,Parametros_teste!$B$2:$E$422,2,0),0)</f>
        <v>0</v>
      </c>
      <c r="AH4" s="33">
        <f>IFERROR(VLOOKUP(W4,Parametros_teste!$B$2:$E$422,3,0),0)</f>
        <v>9</v>
      </c>
      <c r="AI4" s="33">
        <f t="shared" si="1"/>
        <v>9</v>
      </c>
    </row>
    <row r="5" ht="12.75" customHeight="1">
      <c r="A5" s="30" t="s">
        <v>126</v>
      </c>
      <c r="B5" s="30" t="s">
        <v>161</v>
      </c>
      <c r="C5" s="30" t="s">
        <v>162</v>
      </c>
      <c r="D5" s="31" t="s">
        <v>129</v>
      </c>
      <c r="E5" s="30" t="s">
        <v>130</v>
      </c>
      <c r="F5" s="31" t="s">
        <v>131</v>
      </c>
      <c r="G5" s="31" t="s">
        <v>74</v>
      </c>
      <c r="H5" s="31" t="s">
        <v>131</v>
      </c>
      <c r="I5" s="31" t="s">
        <v>153</v>
      </c>
      <c r="J5" s="31" t="s">
        <v>133</v>
      </c>
      <c r="K5" s="30" t="s">
        <v>154</v>
      </c>
      <c r="L5" s="30" t="s">
        <v>155</v>
      </c>
      <c r="M5" s="30" t="s">
        <v>156</v>
      </c>
      <c r="N5" s="30" t="s">
        <v>131</v>
      </c>
      <c r="O5" s="30" t="s">
        <v>163</v>
      </c>
      <c r="P5" s="30" t="s">
        <v>155</v>
      </c>
      <c r="Q5" s="30" t="s">
        <v>18</v>
      </c>
      <c r="R5" s="30" t="s">
        <v>138</v>
      </c>
      <c r="S5" s="31" t="s">
        <v>139</v>
      </c>
      <c r="T5" s="30" t="s">
        <v>140</v>
      </c>
      <c r="U5" s="30" t="s">
        <v>141</v>
      </c>
      <c r="V5" s="32">
        <v>54.01</v>
      </c>
      <c r="W5" s="32">
        <v>54.01</v>
      </c>
      <c r="X5" s="31" t="s">
        <v>164</v>
      </c>
      <c r="Y5" s="31" t="s">
        <v>143</v>
      </c>
      <c r="Z5" s="31" t="s">
        <v>144</v>
      </c>
      <c r="AA5" s="31" t="s">
        <v>145</v>
      </c>
      <c r="AB5" s="31" t="s">
        <v>146</v>
      </c>
      <c r="AC5" s="31" t="s">
        <v>147</v>
      </c>
      <c r="AD5" s="31" t="s">
        <v>148</v>
      </c>
      <c r="AE5" s="31" t="s">
        <v>149</v>
      </c>
      <c r="AF5" s="31" t="s">
        <v>150</v>
      </c>
      <c r="AG5" s="33">
        <f>IFERROR(VLOOKUP(W5,Parametros_teste!$B$2:$E$422,2,0),0)</f>
        <v>0</v>
      </c>
      <c r="AH5" s="33">
        <f>IFERROR(VLOOKUP(W5,Parametros_teste!$B$2:$E$422,3,0),0)</f>
        <v>1</v>
      </c>
      <c r="AI5" s="33">
        <f t="shared" si="1"/>
        <v>1</v>
      </c>
    </row>
    <row r="6" ht="12.75" customHeight="1">
      <c r="A6" s="30" t="s">
        <v>126</v>
      </c>
      <c r="B6" s="30" t="s">
        <v>165</v>
      </c>
      <c r="C6" s="30" t="s">
        <v>166</v>
      </c>
      <c r="D6" s="31" t="s">
        <v>129</v>
      </c>
      <c r="E6" s="30" t="s">
        <v>130</v>
      </c>
      <c r="F6" s="31" t="s">
        <v>131</v>
      </c>
      <c r="G6" s="31" t="s">
        <v>63</v>
      </c>
      <c r="H6" s="31" t="s">
        <v>131</v>
      </c>
      <c r="I6" s="31" t="s">
        <v>132</v>
      </c>
      <c r="J6" s="31" t="s">
        <v>133</v>
      </c>
      <c r="K6" s="30" t="s">
        <v>154</v>
      </c>
      <c r="L6" s="30" t="s">
        <v>155</v>
      </c>
      <c r="M6" s="30" t="s">
        <v>156</v>
      </c>
      <c r="N6" s="30" t="s">
        <v>131</v>
      </c>
      <c r="O6" s="30" t="s">
        <v>163</v>
      </c>
      <c r="P6" s="30" t="s">
        <v>155</v>
      </c>
      <c r="Q6" s="30" t="s">
        <v>18</v>
      </c>
      <c r="R6" s="30" t="s">
        <v>138</v>
      </c>
      <c r="S6" s="31" t="s">
        <v>139</v>
      </c>
      <c r="T6" s="30" t="s">
        <v>140</v>
      </c>
      <c r="U6" s="30" t="s">
        <v>141</v>
      </c>
      <c r="V6" s="32">
        <v>54.01</v>
      </c>
      <c r="W6" s="32">
        <v>54.01</v>
      </c>
      <c r="X6" s="31" t="s">
        <v>164</v>
      </c>
      <c r="Y6" s="31" t="s">
        <v>143</v>
      </c>
      <c r="Z6" s="31" t="s">
        <v>144</v>
      </c>
      <c r="AA6" s="31" t="s">
        <v>145</v>
      </c>
      <c r="AB6" s="31" t="s">
        <v>146</v>
      </c>
      <c r="AC6" s="31" t="s">
        <v>147</v>
      </c>
      <c r="AD6" s="31" t="s">
        <v>148</v>
      </c>
      <c r="AE6" s="31" t="s">
        <v>149</v>
      </c>
      <c r="AF6" s="31" t="s">
        <v>150</v>
      </c>
      <c r="AG6" s="33">
        <f>IFERROR(VLOOKUP(W6,Parametros_teste!$B$2:$E$422,2,0),0)</f>
        <v>0</v>
      </c>
      <c r="AH6" s="33">
        <f>IFERROR(VLOOKUP(W6,Parametros_teste!$B$2:$E$422,3,0),0)</f>
        <v>1</v>
      </c>
      <c r="AI6" s="33">
        <f t="shared" si="1"/>
        <v>1</v>
      </c>
    </row>
    <row r="7" ht="12.75" customHeight="1">
      <c r="A7" s="30" t="s">
        <v>126</v>
      </c>
      <c r="B7" s="30" t="s">
        <v>167</v>
      </c>
      <c r="C7" s="30" t="s">
        <v>168</v>
      </c>
      <c r="D7" s="31" t="s">
        <v>129</v>
      </c>
      <c r="E7" s="30" t="s">
        <v>130</v>
      </c>
      <c r="F7" s="31" t="s">
        <v>131</v>
      </c>
      <c r="G7" s="31" t="s">
        <v>62</v>
      </c>
      <c r="H7" s="31" t="s">
        <v>131</v>
      </c>
      <c r="I7" s="31" t="s">
        <v>132</v>
      </c>
      <c r="J7" s="31" t="s">
        <v>133</v>
      </c>
      <c r="K7" s="30" t="s">
        <v>154</v>
      </c>
      <c r="L7" s="30" t="s">
        <v>155</v>
      </c>
      <c r="M7" s="30" t="s">
        <v>156</v>
      </c>
      <c r="N7" s="30" t="s">
        <v>131</v>
      </c>
      <c r="O7" s="30" t="s">
        <v>163</v>
      </c>
      <c r="P7" s="30" t="s">
        <v>155</v>
      </c>
      <c r="Q7" s="30" t="s">
        <v>18</v>
      </c>
      <c r="R7" s="30" t="s">
        <v>138</v>
      </c>
      <c r="S7" s="31" t="s">
        <v>139</v>
      </c>
      <c r="T7" s="30" t="s">
        <v>140</v>
      </c>
      <c r="U7" s="30" t="s">
        <v>141</v>
      </c>
      <c r="V7" s="32">
        <v>54.01</v>
      </c>
      <c r="W7" s="32">
        <v>54.01</v>
      </c>
      <c r="X7" s="31" t="s">
        <v>164</v>
      </c>
      <c r="Y7" s="31" t="s">
        <v>143</v>
      </c>
      <c r="Z7" s="31" t="s">
        <v>144</v>
      </c>
      <c r="AA7" s="31" t="s">
        <v>145</v>
      </c>
      <c r="AB7" s="31" t="s">
        <v>146</v>
      </c>
      <c r="AC7" s="31" t="s">
        <v>147</v>
      </c>
      <c r="AD7" s="31" t="s">
        <v>148</v>
      </c>
      <c r="AE7" s="31" t="s">
        <v>149</v>
      </c>
      <c r="AF7" s="31" t="s">
        <v>150</v>
      </c>
      <c r="AG7" s="33">
        <f>IFERROR(VLOOKUP(W7,Parametros_teste!$B$2:$E$422,2,0),0)</f>
        <v>0</v>
      </c>
      <c r="AH7" s="33">
        <f>IFERROR(VLOOKUP(W7,Parametros_teste!$B$2:$E$422,3,0),0)</f>
        <v>1</v>
      </c>
      <c r="AI7" s="33">
        <f t="shared" si="1"/>
        <v>1</v>
      </c>
    </row>
    <row r="8" ht="12.75" customHeight="1">
      <c r="A8" s="30" t="s">
        <v>126</v>
      </c>
      <c r="B8" s="30" t="s">
        <v>169</v>
      </c>
      <c r="C8" s="30" t="s">
        <v>170</v>
      </c>
      <c r="D8" s="31" t="s">
        <v>129</v>
      </c>
      <c r="E8" s="30" t="s">
        <v>130</v>
      </c>
      <c r="F8" s="31" t="s">
        <v>131</v>
      </c>
      <c r="G8" s="31" t="s">
        <v>61</v>
      </c>
      <c r="H8" s="31" t="s">
        <v>131</v>
      </c>
      <c r="I8" s="31" t="s">
        <v>132</v>
      </c>
      <c r="J8" s="31" t="s">
        <v>133</v>
      </c>
      <c r="K8" s="30" t="s">
        <v>154</v>
      </c>
      <c r="L8" s="30" t="s">
        <v>155</v>
      </c>
      <c r="M8" s="30" t="s">
        <v>156</v>
      </c>
      <c r="N8" s="30" t="s">
        <v>131</v>
      </c>
      <c r="O8" s="30" t="s">
        <v>171</v>
      </c>
      <c r="P8" s="30" t="s">
        <v>155</v>
      </c>
      <c r="Q8" s="30" t="s">
        <v>18</v>
      </c>
      <c r="R8" s="30" t="s">
        <v>138</v>
      </c>
      <c r="S8" s="31" t="s">
        <v>139</v>
      </c>
      <c r="T8" s="30" t="s">
        <v>140</v>
      </c>
      <c r="U8" s="30" t="s">
        <v>141</v>
      </c>
      <c r="V8" s="32">
        <v>17.52</v>
      </c>
      <c r="W8" s="32">
        <v>17.52</v>
      </c>
      <c r="X8" s="31" t="s">
        <v>172</v>
      </c>
      <c r="Y8" s="31" t="s">
        <v>143</v>
      </c>
      <c r="Z8" s="31" t="s">
        <v>144</v>
      </c>
      <c r="AA8" s="31" t="s">
        <v>145</v>
      </c>
      <c r="AB8" s="31" t="s">
        <v>146</v>
      </c>
      <c r="AC8" s="31" t="s">
        <v>147</v>
      </c>
      <c r="AD8" s="31" t="s">
        <v>148</v>
      </c>
      <c r="AE8" s="31" t="s">
        <v>149</v>
      </c>
      <c r="AF8" s="31" t="s">
        <v>150</v>
      </c>
      <c r="AG8" s="33">
        <f>IFERROR(VLOOKUP(W8,Parametros_teste!$B$2:$E$422,2,0),0)</f>
        <v>1</v>
      </c>
      <c r="AH8" s="33">
        <f>IFERROR(VLOOKUP(W8,Parametros_teste!$B$2:$E$422,3,0),0)</f>
        <v>0</v>
      </c>
      <c r="AI8" s="33">
        <f t="shared" si="1"/>
        <v>1</v>
      </c>
    </row>
    <row r="9" ht="12.75" customHeight="1">
      <c r="A9" s="30" t="s">
        <v>126</v>
      </c>
      <c r="B9" s="30" t="s">
        <v>173</v>
      </c>
      <c r="C9" s="30" t="s">
        <v>174</v>
      </c>
      <c r="D9" s="31" t="s">
        <v>129</v>
      </c>
      <c r="E9" s="30" t="s">
        <v>130</v>
      </c>
      <c r="F9" s="31" t="s">
        <v>131</v>
      </c>
      <c r="G9" s="31" t="s">
        <v>60</v>
      </c>
      <c r="H9" s="31" t="s">
        <v>131</v>
      </c>
      <c r="I9" s="31" t="s">
        <v>132</v>
      </c>
      <c r="J9" s="31" t="s">
        <v>133</v>
      </c>
      <c r="K9" s="30" t="s">
        <v>154</v>
      </c>
      <c r="L9" s="30" t="s">
        <v>155</v>
      </c>
      <c r="M9" s="30" t="s">
        <v>156</v>
      </c>
      <c r="N9" s="30" t="s">
        <v>131</v>
      </c>
      <c r="O9" s="30" t="s">
        <v>171</v>
      </c>
      <c r="P9" s="30" t="s">
        <v>155</v>
      </c>
      <c r="Q9" s="30" t="s">
        <v>18</v>
      </c>
      <c r="R9" s="30" t="s">
        <v>138</v>
      </c>
      <c r="S9" s="31" t="s">
        <v>139</v>
      </c>
      <c r="T9" s="30" t="s">
        <v>140</v>
      </c>
      <c r="U9" s="30" t="s">
        <v>141</v>
      </c>
      <c r="V9" s="32">
        <v>17.52</v>
      </c>
      <c r="W9" s="32">
        <v>17.52</v>
      </c>
      <c r="X9" s="31" t="s">
        <v>172</v>
      </c>
      <c r="Y9" s="31" t="s">
        <v>143</v>
      </c>
      <c r="Z9" s="31" t="s">
        <v>144</v>
      </c>
      <c r="AA9" s="31" t="s">
        <v>145</v>
      </c>
      <c r="AB9" s="31" t="s">
        <v>146</v>
      </c>
      <c r="AC9" s="31" t="s">
        <v>147</v>
      </c>
      <c r="AD9" s="31" t="s">
        <v>148</v>
      </c>
      <c r="AE9" s="31" t="s">
        <v>149</v>
      </c>
      <c r="AF9" s="31" t="s">
        <v>150</v>
      </c>
      <c r="AG9" s="33">
        <f>IFERROR(VLOOKUP(W9,Parametros_teste!$B$2:$E$422,2,0),0)</f>
        <v>1</v>
      </c>
      <c r="AH9" s="33">
        <f>IFERROR(VLOOKUP(W9,Parametros_teste!$B$2:$E$422,3,0),0)</f>
        <v>0</v>
      </c>
      <c r="AI9" s="33">
        <f t="shared" si="1"/>
        <v>1</v>
      </c>
    </row>
    <row r="10" ht="12.75" customHeight="1">
      <c r="A10" s="30" t="s">
        <v>126</v>
      </c>
      <c r="B10" s="30" t="s">
        <v>175</v>
      </c>
      <c r="C10" s="30" t="s">
        <v>176</v>
      </c>
      <c r="D10" s="31" t="s">
        <v>129</v>
      </c>
      <c r="E10" s="30" t="s">
        <v>130</v>
      </c>
      <c r="F10" s="31" t="s">
        <v>131</v>
      </c>
      <c r="G10" s="31" t="s">
        <v>59</v>
      </c>
      <c r="H10" s="31" t="s">
        <v>131</v>
      </c>
      <c r="I10" s="31" t="s">
        <v>132</v>
      </c>
      <c r="J10" s="31" t="s">
        <v>133</v>
      </c>
      <c r="K10" s="30" t="s">
        <v>154</v>
      </c>
      <c r="L10" s="30" t="s">
        <v>155</v>
      </c>
      <c r="M10" s="30" t="s">
        <v>156</v>
      </c>
      <c r="N10" s="30" t="s">
        <v>131</v>
      </c>
      <c r="O10" s="30" t="s">
        <v>171</v>
      </c>
      <c r="P10" s="30" t="s">
        <v>155</v>
      </c>
      <c r="Q10" s="30" t="s">
        <v>18</v>
      </c>
      <c r="R10" s="30" t="s">
        <v>138</v>
      </c>
      <c r="S10" s="31" t="s">
        <v>139</v>
      </c>
      <c r="T10" s="30" t="s">
        <v>140</v>
      </c>
      <c r="U10" s="30" t="s">
        <v>141</v>
      </c>
      <c r="V10" s="32">
        <v>17.52</v>
      </c>
      <c r="W10" s="32">
        <v>17.52</v>
      </c>
      <c r="X10" s="31" t="s">
        <v>172</v>
      </c>
      <c r="Y10" s="31" t="s">
        <v>143</v>
      </c>
      <c r="Z10" s="31" t="s">
        <v>144</v>
      </c>
      <c r="AA10" s="31" t="s">
        <v>145</v>
      </c>
      <c r="AB10" s="31" t="s">
        <v>146</v>
      </c>
      <c r="AC10" s="31" t="s">
        <v>147</v>
      </c>
      <c r="AD10" s="31" t="s">
        <v>148</v>
      </c>
      <c r="AE10" s="31" t="s">
        <v>149</v>
      </c>
      <c r="AF10" s="31" t="s">
        <v>150</v>
      </c>
      <c r="AG10" s="33">
        <f>IFERROR(VLOOKUP(W10,Parametros_teste!$B$2:$E$422,2,0),0)</f>
        <v>1</v>
      </c>
      <c r="AH10" s="33">
        <f>IFERROR(VLOOKUP(W10,Parametros_teste!$B$2:$E$422,3,0),0)</f>
        <v>0</v>
      </c>
      <c r="AI10" s="33">
        <f t="shared" si="1"/>
        <v>1</v>
      </c>
    </row>
    <row r="11" ht="12.75" customHeight="1">
      <c r="A11" s="30" t="s">
        <v>126</v>
      </c>
      <c r="B11" s="30" t="s">
        <v>177</v>
      </c>
      <c r="C11" s="30" t="s">
        <v>178</v>
      </c>
      <c r="D11" s="31" t="s">
        <v>129</v>
      </c>
      <c r="E11" s="30" t="s">
        <v>130</v>
      </c>
      <c r="F11" s="31" t="s">
        <v>131</v>
      </c>
      <c r="G11" s="31" t="s">
        <v>92</v>
      </c>
      <c r="H11" s="31" t="s">
        <v>131</v>
      </c>
      <c r="I11" s="31" t="s">
        <v>132</v>
      </c>
      <c r="J11" s="31" t="s">
        <v>133</v>
      </c>
      <c r="K11" s="30" t="s">
        <v>154</v>
      </c>
      <c r="L11" s="30" t="s">
        <v>155</v>
      </c>
      <c r="M11" s="30" t="s">
        <v>156</v>
      </c>
      <c r="N11" s="30" t="s">
        <v>131</v>
      </c>
      <c r="O11" s="30" t="s">
        <v>171</v>
      </c>
      <c r="P11" s="30" t="s">
        <v>155</v>
      </c>
      <c r="Q11" s="30" t="s">
        <v>18</v>
      </c>
      <c r="R11" s="30" t="s">
        <v>138</v>
      </c>
      <c r="S11" s="31" t="s">
        <v>139</v>
      </c>
      <c r="T11" s="30" t="s">
        <v>140</v>
      </c>
      <c r="U11" s="30" t="s">
        <v>141</v>
      </c>
      <c r="V11" s="32">
        <v>17.52</v>
      </c>
      <c r="W11" s="32">
        <v>17.52</v>
      </c>
      <c r="X11" s="31" t="s">
        <v>172</v>
      </c>
      <c r="Y11" s="31" t="s">
        <v>143</v>
      </c>
      <c r="Z11" s="31" t="s">
        <v>144</v>
      </c>
      <c r="AA11" s="31" t="s">
        <v>145</v>
      </c>
      <c r="AB11" s="31" t="s">
        <v>146</v>
      </c>
      <c r="AC11" s="31" t="s">
        <v>147</v>
      </c>
      <c r="AD11" s="31" t="s">
        <v>148</v>
      </c>
      <c r="AE11" s="31" t="s">
        <v>149</v>
      </c>
      <c r="AF11" s="31" t="s">
        <v>150</v>
      </c>
      <c r="AG11" s="33">
        <f>IFERROR(VLOOKUP(W11,Parametros_teste!$B$2:$E$422,2,0),0)</f>
        <v>1</v>
      </c>
      <c r="AH11" s="33">
        <f>IFERROR(VLOOKUP(W11,Parametros_teste!$B$2:$E$422,3,0),0)</f>
        <v>0</v>
      </c>
      <c r="AI11" s="33">
        <f t="shared" si="1"/>
        <v>1</v>
      </c>
    </row>
    <row r="12" ht="12.75" customHeight="1">
      <c r="A12" s="30" t="s">
        <v>126</v>
      </c>
      <c r="B12" s="30" t="s">
        <v>179</v>
      </c>
      <c r="C12" s="30" t="s">
        <v>180</v>
      </c>
      <c r="D12" s="31" t="s">
        <v>129</v>
      </c>
      <c r="E12" s="30" t="s">
        <v>130</v>
      </c>
      <c r="F12" s="31" t="s">
        <v>131</v>
      </c>
      <c r="G12" s="31" t="s">
        <v>91</v>
      </c>
      <c r="H12" s="31" t="s">
        <v>131</v>
      </c>
      <c r="I12" s="31" t="s">
        <v>153</v>
      </c>
      <c r="J12" s="31" t="s">
        <v>133</v>
      </c>
      <c r="K12" s="30" t="s">
        <v>154</v>
      </c>
      <c r="L12" s="30" t="s">
        <v>155</v>
      </c>
      <c r="M12" s="30" t="s">
        <v>156</v>
      </c>
      <c r="N12" s="30" t="s">
        <v>131</v>
      </c>
      <c r="O12" s="30" t="s">
        <v>171</v>
      </c>
      <c r="P12" s="30" t="s">
        <v>155</v>
      </c>
      <c r="Q12" s="30" t="s">
        <v>18</v>
      </c>
      <c r="R12" s="30" t="s">
        <v>138</v>
      </c>
      <c r="S12" s="31" t="s">
        <v>139</v>
      </c>
      <c r="T12" s="30" t="s">
        <v>140</v>
      </c>
      <c r="U12" s="30" t="s">
        <v>141</v>
      </c>
      <c r="V12" s="32">
        <v>17.52</v>
      </c>
      <c r="W12" s="32">
        <v>17.52</v>
      </c>
      <c r="X12" s="31" t="s">
        <v>172</v>
      </c>
      <c r="Y12" s="31" t="s">
        <v>143</v>
      </c>
      <c r="Z12" s="31" t="s">
        <v>144</v>
      </c>
      <c r="AA12" s="31" t="s">
        <v>145</v>
      </c>
      <c r="AB12" s="31" t="s">
        <v>146</v>
      </c>
      <c r="AC12" s="31" t="s">
        <v>147</v>
      </c>
      <c r="AD12" s="31" t="s">
        <v>148</v>
      </c>
      <c r="AE12" s="31" t="s">
        <v>149</v>
      </c>
      <c r="AF12" s="31" t="s">
        <v>150</v>
      </c>
      <c r="AG12" s="33">
        <f>IFERROR(VLOOKUP(W12,Parametros_teste!$B$2:$E$422,2,0),0)</f>
        <v>1</v>
      </c>
      <c r="AH12" s="33">
        <f>IFERROR(VLOOKUP(W12,Parametros_teste!$B$2:$E$422,3,0),0)</f>
        <v>0</v>
      </c>
      <c r="AI12" s="33">
        <f t="shared" si="1"/>
        <v>1</v>
      </c>
    </row>
    <row r="13" ht="12.75" customHeight="1">
      <c r="A13" s="30" t="s">
        <v>126</v>
      </c>
      <c r="B13" s="30" t="s">
        <v>181</v>
      </c>
      <c r="C13" s="30" t="s">
        <v>182</v>
      </c>
      <c r="D13" s="31" t="s">
        <v>129</v>
      </c>
      <c r="E13" s="30" t="s">
        <v>130</v>
      </c>
      <c r="F13" s="31" t="s">
        <v>131</v>
      </c>
      <c r="G13" s="31" t="s">
        <v>90</v>
      </c>
      <c r="H13" s="31" t="s">
        <v>131</v>
      </c>
      <c r="I13" s="31" t="s">
        <v>132</v>
      </c>
      <c r="J13" s="31" t="s">
        <v>133</v>
      </c>
      <c r="K13" s="30" t="s">
        <v>154</v>
      </c>
      <c r="L13" s="30" t="s">
        <v>155</v>
      </c>
      <c r="M13" s="30" t="s">
        <v>156</v>
      </c>
      <c r="N13" s="30" t="s">
        <v>131</v>
      </c>
      <c r="O13" s="30" t="s">
        <v>171</v>
      </c>
      <c r="P13" s="30" t="s">
        <v>155</v>
      </c>
      <c r="Q13" s="30" t="s">
        <v>18</v>
      </c>
      <c r="R13" s="30" t="s">
        <v>138</v>
      </c>
      <c r="S13" s="31" t="s">
        <v>139</v>
      </c>
      <c r="T13" s="30" t="s">
        <v>140</v>
      </c>
      <c r="U13" s="30" t="s">
        <v>141</v>
      </c>
      <c r="V13" s="32">
        <v>17.52</v>
      </c>
      <c r="W13" s="32">
        <v>17.52</v>
      </c>
      <c r="X13" s="31" t="s">
        <v>172</v>
      </c>
      <c r="Y13" s="31" t="s">
        <v>143</v>
      </c>
      <c r="Z13" s="31" t="s">
        <v>144</v>
      </c>
      <c r="AA13" s="31" t="s">
        <v>145</v>
      </c>
      <c r="AB13" s="31" t="s">
        <v>146</v>
      </c>
      <c r="AC13" s="31" t="s">
        <v>147</v>
      </c>
      <c r="AD13" s="31" t="s">
        <v>148</v>
      </c>
      <c r="AE13" s="31" t="s">
        <v>149</v>
      </c>
      <c r="AF13" s="31" t="s">
        <v>150</v>
      </c>
      <c r="AG13" s="33">
        <f>IFERROR(VLOOKUP(W13,Parametros_teste!$B$2:$E$422,2,0),0)</f>
        <v>1</v>
      </c>
      <c r="AH13" s="33">
        <f>IFERROR(VLOOKUP(W13,Parametros_teste!$B$2:$E$422,3,0),0)</f>
        <v>0</v>
      </c>
      <c r="AI13" s="33">
        <f t="shared" si="1"/>
        <v>1</v>
      </c>
    </row>
    <row r="14" ht="12.75" customHeight="1">
      <c r="A14" s="30" t="s">
        <v>126</v>
      </c>
      <c r="B14" s="30" t="s">
        <v>183</v>
      </c>
      <c r="C14" s="30" t="s">
        <v>184</v>
      </c>
      <c r="D14" s="31" t="s">
        <v>129</v>
      </c>
      <c r="E14" s="30" t="s">
        <v>130</v>
      </c>
      <c r="F14" s="31" t="s">
        <v>131</v>
      </c>
      <c r="G14" s="31" t="s">
        <v>48</v>
      </c>
      <c r="H14" s="31" t="s">
        <v>131</v>
      </c>
      <c r="I14" s="31" t="s">
        <v>132</v>
      </c>
      <c r="J14" s="31" t="s">
        <v>133</v>
      </c>
      <c r="K14" s="30" t="s">
        <v>185</v>
      </c>
      <c r="L14" s="30" t="s">
        <v>186</v>
      </c>
      <c r="M14" s="30" t="s">
        <v>187</v>
      </c>
      <c r="N14" s="30" t="s">
        <v>131</v>
      </c>
      <c r="O14" s="30" t="s">
        <v>188</v>
      </c>
      <c r="P14" s="30" t="s">
        <v>186</v>
      </c>
      <c r="Q14" s="30" t="s">
        <v>18</v>
      </c>
      <c r="R14" s="30" t="s">
        <v>138</v>
      </c>
      <c r="S14" s="31" t="s">
        <v>139</v>
      </c>
      <c r="T14" s="30" t="s">
        <v>140</v>
      </c>
      <c r="U14" s="30" t="s">
        <v>141</v>
      </c>
      <c r="V14" s="32">
        <v>754.69</v>
      </c>
      <c r="W14" s="32">
        <v>754.69</v>
      </c>
      <c r="X14" s="31" t="s">
        <v>189</v>
      </c>
      <c r="Y14" s="31" t="s">
        <v>143</v>
      </c>
      <c r="Z14" s="31" t="s">
        <v>144</v>
      </c>
      <c r="AA14" s="31" t="s">
        <v>145</v>
      </c>
      <c r="AB14" s="31" t="s">
        <v>146</v>
      </c>
      <c r="AC14" s="31" t="s">
        <v>147</v>
      </c>
      <c r="AD14" s="31" t="s">
        <v>148</v>
      </c>
      <c r="AE14" s="31" t="s">
        <v>149</v>
      </c>
      <c r="AF14" s="31" t="s">
        <v>150</v>
      </c>
      <c r="AG14" s="33">
        <f>IFERROR(VLOOKUP(W14,Parametros_teste!$B$2:$E$422,2,0),0)</f>
        <v>3</v>
      </c>
      <c r="AH14" s="33">
        <f>IFERROR(VLOOKUP(W14,Parametros_teste!$B$2:$E$422,3,0),0)</f>
        <v>13</v>
      </c>
      <c r="AI14" s="33">
        <f t="shared" si="1"/>
        <v>16</v>
      </c>
    </row>
    <row r="15" ht="12.75" customHeight="1">
      <c r="A15" s="30" t="s">
        <v>126</v>
      </c>
      <c r="B15" s="30" t="s">
        <v>190</v>
      </c>
      <c r="C15" s="30" t="s">
        <v>191</v>
      </c>
      <c r="D15" s="31" t="s">
        <v>129</v>
      </c>
      <c r="E15" s="30" t="s">
        <v>130</v>
      </c>
      <c r="F15" s="31" t="s">
        <v>131</v>
      </c>
      <c r="G15" s="31" t="s">
        <v>55</v>
      </c>
      <c r="H15" s="31" t="s">
        <v>131</v>
      </c>
      <c r="I15" s="31" t="s">
        <v>132</v>
      </c>
      <c r="J15" s="31" t="s">
        <v>133</v>
      </c>
      <c r="K15" s="30" t="s">
        <v>185</v>
      </c>
      <c r="L15" s="30" t="s">
        <v>186</v>
      </c>
      <c r="M15" s="30" t="s">
        <v>187</v>
      </c>
      <c r="N15" s="30" t="s">
        <v>131</v>
      </c>
      <c r="O15" s="30" t="s">
        <v>192</v>
      </c>
      <c r="P15" s="30" t="s">
        <v>186</v>
      </c>
      <c r="Q15" s="30" t="s">
        <v>18</v>
      </c>
      <c r="R15" s="30" t="s">
        <v>138</v>
      </c>
      <c r="S15" s="31" t="s">
        <v>139</v>
      </c>
      <c r="T15" s="30" t="s">
        <v>140</v>
      </c>
      <c r="U15" s="30" t="s">
        <v>141</v>
      </c>
      <c r="V15" s="32">
        <v>540.1</v>
      </c>
      <c r="W15" s="32">
        <v>540.1</v>
      </c>
      <c r="X15" s="31" t="s">
        <v>193</v>
      </c>
      <c r="Y15" s="31" t="s">
        <v>143</v>
      </c>
      <c r="Z15" s="31" t="s">
        <v>144</v>
      </c>
      <c r="AA15" s="31" t="s">
        <v>145</v>
      </c>
      <c r="AB15" s="31" t="s">
        <v>146</v>
      </c>
      <c r="AC15" s="31" t="s">
        <v>147</v>
      </c>
      <c r="AD15" s="31" t="s">
        <v>148</v>
      </c>
      <c r="AE15" s="31" t="s">
        <v>149</v>
      </c>
      <c r="AF15" s="31" t="s">
        <v>150</v>
      </c>
      <c r="AG15" s="33">
        <f>IFERROR(VLOOKUP(W15,Parametros_teste!$B$2:$E$422,2,0),0)</f>
        <v>0</v>
      </c>
      <c r="AH15" s="33">
        <f>IFERROR(VLOOKUP(W15,Parametros_teste!$B$2:$E$422,3,0),0)</f>
        <v>10</v>
      </c>
      <c r="AI15" s="33">
        <f t="shared" si="1"/>
        <v>10</v>
      </c>
    </row>
    <row r="16" ht="12.75" customHeight="1">
      <c r="A16" s="30" t="s">
        <v>126</v>
      </c>
      <c r="B16" s="30" t="s">
        <v>194</v>
      </c>
      <c r="C16" s="30" t="s">
        <v>195</v>
      </c>
      <c r="D16" s="31" t="s">
        <v>129</v>
      </c>
      <c r="E16" s="30" t="s">
        <v>130</v>
      </c>
      <c r="F16" s="31" t="s">
        <v>131</v>
      </c>
      <c r="G16" s="31" t="s">
        <v>46</v>
      </c>
      <c r="H16" s="31" t="s">
        <v>131</v>
      </c>
      <c r="I16" s="31" t="s">
        <v>153</v>
      </c>
      <c r="J16" s="31" t="s">
        <v>133</v>
      </c>
      <c r="K16" s="30" t="s">
        <v>185</v>
      </c>
      <c r="L16" s="30" t="s">
        <v>186</v>
      </c>
      <c r="M16" s="30" t="s">
        <v>187</v>
      </c>
      <c r="N16" s="30" t="s">
        <v>131</v>
      </c>
      <c r="O16" s="30" t="s">
        <v>196</v>
      </c>
      <c r="P16" s="30" t="s">
        <v>186</v>
      </c>
      <c r="Q16" s="30" t="s">
        <v>18</v>
      </c>
      <c r="R16" s="30" t="s">
        <v>138</v>
      </c>
      <c r="S16" s="31" t="s">
        <v>139</v>
      </c>
      <c r="T16" s="30" t="s">
        <v>140</v>
      </c>
      <c r="U16" s="30" t="s">
        <v>141</v>
      </c>
      <c r="V16" s="32">
        <v>934.24</v>
      </c>
      <c r="W16" s="32">
        <v>934.24</v>
      </c>
      <c r="X16" s="31" t="s">
        <v>197</v>
      </c>
      <c r="Y16" s="31" t="s">
        <v>143</v>
      </c>
      <c r="Z16" s="31" t="s">
        <v>144</v>
      </c>
      <c r="AA16" s="31" t="s">
        <v>145</v>
      </c>
      <c r="AB16" s="31" t="s">
        <v>146</v>
      </c>
      <c r="AC16" s="31" t="s">
        <v>147</v>
      </c>
      <c r="AD16" s="31" t="s">
        <v>148</v>
      </c>
      <c r="AE16" s="31" t="s">
        <v>149</v>
      </c>
      <c r="AF16" s="31" t="s">
        <v>150</v>
      </c>
      <c r="AG16" s="33">
        <f>IFERROR(VLOOKUP(W16,Parametros_teste!$B$2:$E$422,2,0),0)</f>
        <v>4</v>
      </c>
      <c r="AH16" s="33">
        <f>IFERROR(VLOOKUP(W16,Parametros_teste!$B$2:$E$422,3,0),0)</f>
        <v>16</v>
      </c>
      <c r="AI16" s="33">
        <f t="shared" si="1"/>
        <v>20</v>
      </c>
    </row>
    <row r="17" ht="12.75" customHeight="1">
      <c r="A17" s="30" t="s">
        <v>126</v>
      </c>
      <c r="B17" s="30" t="s">
        <v>198</v>
      </c>
      <c r="C17" s="30" t="s">
        <v>199</v>
      </c>
      <c r="D17" s="31" t="s">
        <v>129</v>
      </c>
      <c r="E17" s="30" t="s">
        <v>130</v>
      </c>
      <c r="F17" s="31" t="s">
        <v>131</v>
      </c>
      <c r="G17" s="31" t="s">
        <v>54</v>
      </c>
      <c r="H17" s="31" t="s">
        <v>131</v>
      </c>
      <c r="I17" s="31" t="s">
        <v>153</v>
      </c>
      <c r="J17" s="31" t="s">
        <v>133</v>
      </c>
      <c r="K17" s="30" t="s">
        <v>185</v>
      </c>
      <c r="L17" s="30" t="s">
        <v>186</v>
      </c>
      <c r="M17" s="30" t="s">
        <v>187</v>
      </c>
      <c r="N17" s="30" t="s">
        <v>131</v>
      </c>
      <c r="O17" s="30" t="s">
        <v>196</v>
      </c>
      <c r="P17" s="30" t="s">
        <v>186</v>
      </c>
      <c r="Q17" s="30" t="s">
        <v>18</v>
      </c>
      <c r="R17" s="30" t="s">
        <v>138</v>
      </c>
      <c r="S17" s="31" t="s">
        <v>139</v>
      </c>
      <c r="T17" s="30" t="s">
        <v>140</v>
      </c>
      <c r="U17" s="30" t="s">
        <v>141</v>
      </c>
      <c r="V17" s="32">
        <v>467.12</v>
      </c>
      <c r="W17" s="32">
        <v>467.12</v>
      </c>
      <c r="X17" s="31" t="s">
        <v>197</v>
      </c>
      <c r="Y17" s="31" t="s">
        <v>143</v>
      </c>
      <c r="Z17" s="31" t="s">
        <v>144</v>
      </c>
      <c r="AA17" s="31" t="s">
        <v>145</v>
      </c>
      <c r="AB17" s="31" t="s">
        <v>146</v>
      </c>
      <c r="AC17" s="31" t="s">
        <v>147</v>
      </c>
      <c r="AD17" s="31" t="s">
        <v>148</v>
      </c>
      <c r="AE17" s="31" t="s">
        <v>149</v>
      </c>
      <c r="AF17" s="31" t="s">
        <v>150</v>
      </c>
      <c r="AG17" s="33">
        <f>IFERROR(VLOOKUP(W17,Parametros_teste!$B$2:$E$422,2,0),0)</f>
        <v>2</v>
      </c>
      <c r="AH17" s="33">
        <f>IFERROR(VLOOKUP(W17,Parametros_teste!$B$2:$E$422,3,0),0)</f>
        <v>8</v>
      </c>
      <c r="AI17" s="33">
        <f t="shared" si="1"/>
        <v>10</v>
      </c>
    </row>
    <row r="18" ht="12.75" customHeight="1">
      <c r="A18" s="30" t="s">
        <v>126</v>
      </c>
      <c r="B18" s="30" t="s">
        <v>200</v>
      </c>
      <c r="C18" s="30" t="s">
        <v>201</v>
      </c>
      <c r="D18" s="31" t="s">
        <v>129</v>
      </c>
      <c r="E18" s="30" t="s">
        <v>130</v>
      </c>
      <c r="F18" s="31" t="s">
        <v>131</v>
      </c>
      <c r="G18" s="31" t="s">
        <v>53</v>
      </c>
      <c r="H18" s="31" t="s">
        <v>131</v>
      </c>
      <c r="I18" s="31" t="s">
        <v>132</v>
      </c>
      <c r="J18" s="31" t="s">
        <v>133</v>
      </c>
      <c r="K18" s="30" t="s">
        <v>185</v>
      </c>
      <c r="L18" s="30" t="s">
        <v>186</v>
      </c>
      <c r="M18" s="30" t="s">
        <v>187</v>
      </c>
      <c r="N18" s="30" t="s">
        <v>131</v>
      </c>
      <c r="O18" s="30" t="s">
        <v>196</v>
      </c>
      <c r="P18" s="30" t="s">
        <v>186</v>
      </c>
      <c r="Q18" s="30" t="s">
        <v>18</v>
      </c>
      <c r="R18" s="30" t="s">
        <v>138</v>
      </c>
      <c r="S18" s="31" t="s">
        <v>139</v>
      </c>
      <c r="T18" s="30" t="s">
        <v>140</v>
      </c>
      <c r="U18" s="30" t="s">
        <v>141</v>
      </c>
      <c r="V18" s="32">
        <v>467.12</v>
      </c>
      <c r="W18" s="32">
        <v>467.12</v>
      </c>
      <c r="X18" s="31" t="s">
        <v>197</v>
      </c>
      <c r="Y18" s="31" t="s">
        <v>143</v>
      </c>
      <c r="Z18" s="31" t="s">
        <v>144</v>
      </c>
      <c r="AA18" s="31" t="s">
        <v>145</v>
      </c>
      <c r="AB18" s="31" t="s">
        <v>146</v>
      </c>
      <c r="AC18" s="31" t="s">
        <v>147</v>
      </c>
      <c r="AD18" s="31" t="s">
        <v>148</v>
      </c>
      <c r="AE18" s="31" t="s">
        <v>149</v>
      </c>
      <c r="AF18" s="31" t="s">
        <v>150</v>
      </c>
      <c r="AG18" s="33">
        <f>IFERROR(VLOOKUP(W18,Parametros_teste!$B$2:$E$422,2,0),0)</f>
        <v>2</v>
      </c>
      <c r="AH18" s="33">
        <f>IFERROR(VLOOKUP(W18,Parametros_teste!$B$2:$E$422,3,0),0)</f>
        <v>8</v>
      </c>
      <c r="AI18" s="33">
        <f t="shared" si="1"/>
        <v>10</v>
      </c>
    </row>
    <row r="19" ht="12.75" customHeight="1">
      <c r="A19" s="30" t="s">
        <v>126</v>
      </c>
      <c r="B19" s="30" t="s">
        <v>202</v>
      </c>
      <c r="C19" s="30" t="s">
        <v>203</v>
      </c>
      <c r="D19" s="31" t="s">
        <v>129</v>
      </c>
      <c r="E19" s="30" t="s">
        <v>130</v>
      </c>
      <c r="F19" s="31" t="s">
        <v>131</v>
      </c>
      <c r="G19" s="31" t="s">
        <v>45</v>
      </c>
      <c r="H19" s="31" t="s">
        <v>131</v>
      </c>
      <c r="I19" s="31" t="s">
        <v>132</v>
      </c>
      <c r="J19" s="31" t="s">
        <v>133</v>
      </c>
      <c r="K19" s="30" t="s">
        <v>185</v>
      </c>
      <c r="L19" s="30" t="s">
        <v>186</v>
      </c>
      <c r="M19" s="30" t="s">
        <v>187</v>
      </c>
      <c r="N19" s="30" t="s">
        <v>131</v>
      </c>
      <c r="O19" s="30" t="s">
        <v>196</v>
      </c>
      <c r="P19" s="30" t="s">
        <v>186</v>
      </c>
      <c r="Q19" s="30" t="s">
        <v>18</v>
      </c>
      <c r="R19" s="30" t="s">
        <v>138</v>
      </c>
      <c r="S19" s="31" t="s">
        <v>139</v>
      </c>
      <c r="T19" s="30" t="s">
        <v>140</v>
      </c>
      <c r="U19" s="30" t="s">
        <v>141</v>
      </c>
      <c r="V19" s="32">
        <v>934.24</v>
      </c>
      <c r="W19" s="32">
        <v>934.24</v>
      </c>
      <c r="X19" s="31" t="s">
        <v>197</v>
      </c>
      <c r="Y19" s="31" t="s">
        <v>143</v>
      </c>
      <c r="Z19" s="31" t="s">
        <v>144</v>
      </c>
      <c r="AA19" s="31" t="s">
        <v>145</v>
      </c>
      <c r="AB19" s="31" t="s">
        <v>146</v>
      </c>
      <c r="AC19" s="31" t="s">
        <v>147</v>
      </c>
      <c r="AD19" s="31" t="s">
        <v>148</v>
      </c>
      <c r="AE19" s="31" t="s">
        <v>149</v>
      </c>
      <c r="AF19" s="31" t="s">
        <v>150</v>
      </c>
      <c r="AG19" s="33">
        <f>IFERROR(VLOOKUP(W19,Parametros_teste!$B$2:$E$422,2,0),0)</f>
        <v>4</v>
      </c>
      <c r="AH19" s="33">
        <f>IFERROR(VLOOKUP(W19,Parametros_teste!$B$2:$E$422,3,0),0)</f>
        <v>16</v>
      </c>
      <c r="AI19" s="33">
        <f t="shared" si="1"/>
        <v>20</v>
      </c>
    </row>
    <row r="20" ht="12.75" customHeight="1">
      <c r="A20" s="30" t="s">
        <v>126</v>
      </c>
      <c r="B20" s="30" t="s">
        <v>204</v>
      </c>
      <c r="C20" s="30" t="s">
        <v>205</v>
      </c>
      <c r="D20" s="31" t="s">
        <v>129</v>
      </c>
      <c r="E20" s="30" t="s">
        <v>130</v>
      </c>
      <c r="F20" s="31" t="s">
        <v>131</v>
      </c>
      <c r="G20" s="31" t="s">
        <v>44</v>
      </c>
      <c r="H20" s="31" t="s">
        <v>131</v>
      </c>
      <c r="I20" s="31" t="s">
        <v>153</v>
      </c>
      <c r="J20" s="31" t="s">
        <v>133</v>
      </c>
      <c r="K20" s="30" t="s">
        <v>185</v>
      </c>
      <c r="L20" s="30" t="s">
        <v>186</v>
      </c>
      <c r="M20" s="30" t="s">
        <v>187</v>
      </c>
      <c r="N20" s="30" t="s">
        <v>131</v>
      </c>
      <c r="O20" s="30" t="s">
        <v>196</v>
      </c>
      <c r="P20" s="30" t="s">
        <v>186</v>
      </c>
      <c r="Q20" s="30" t="s">
        <v>18</v>
      </c>
      <c r="R20" s="30" t="s">
        <v>138</v>
      </c>
      <c r="S20" s="31" t="s">
        <v>139</v>
      </c>
      <c r="T20" s="30" t="s">
        <v>140</v>
      </c>
      <c r="U20" s="30" t="s">
        <v>141</v>
      </c>
      <c r="V20" s="32">
        <v>934.24</v>
      </c>
      <c r="W20" s="32">
        <v>934.24</v>
      </c>
      <c r="X20" s="31" t="s">
        <v>197</v>
      </c>
      <c r="Y20" s="31" t="s">
        <v>143</v>
      </c>
      <c r="Z20" s="31" t="s">
        <v>144</v>
      </c>
      <c r="AA20" s="31" t="s">
        <v>145</v>
      </c>
      <c r="AB20" s="31" t="s">
        <v>146</v>
      </c>
      <c r="AC20" s="31" t="s">
        <v>147</v>
      </c>
      <c r="AD20" s="31" t="s">
        <v>148</v>
      </c>
      <c r="AE20" s="31" t="s">
        <v>149</v>
      </c>
      <c r="AF20" s="31" t="s">
        <v>150</v>
      </c>
      <c r="AG20" s="33">
        <f>IFERROR(VLOOKUP(W20,Parametros_teste!$B$2:$E$422,2,0),0)</f>
        <v>4</v>
      </c>
      <c r="AH20" s="33">
        <f>IFERROR(VLOOKUP(W20,Parametros_teste!$B$2:$E$422,3,0),0)</f>
        <v>16</v>
      </c>
      <c r="AI20" s="33">
        <f t="shared" si="1"/>
        <v>20</v>
      </c>
    </row>
    <row r="21" ht="12.75" customHeight="1">
      <c r="A21" s="30" t="s">
        <v>126</v>
      </c>
      <c r="B21" s="30" t="s">
        <v>206</v>
      </c>
      <c r="C21" s="30" t="s">
        <v>207</v>
      </c>
      <c r="D21" s="31" t="s">
        <v>129</v>
      </c>
      <c r="E21" s="30" t="s">
        <v>130</v>
      </c>
      <c r="F21" s="31" t="s">
        <v>131</v>
      </c>
      <c r="G21" s="31" t="s">
        <v>52</v>
      </c>
      <c r="H21" s="31" t="s">
        <v>131</v>
      </c>
      <c r="I21" s="31" t="s">
        <v>153</v>
      </c>
      <c r="J21" s="31" t="s">
        <v>133</v>
      </c>
      <c r="K21" s="30" t="s">
        <v>185</v>
      </c>
      <c r="L21" s="30" t="s">
        <v>186</v>
      </c>
      <c r="M21" s="30" t="s">
        <v>187</v>
      </c>
      <c r="N21" s="30" t="s">
        <v>131</v>
      </c>
      <c r="O21" s="30" t="s">
        <v>208</v>
      </c>
      <c r="P21" s="30" t="s">
        <v>186</v>
      </c>
      <c r="Q21" s="30" t="s">
        <v>18</v>
      </c>
      <c r="R21" s="30" t="s">
        <v>138</v>
      </c>
      <c r="S21" s="31" t="s">
        <v>139</v>
      </c>
      <c r="T21" s="30" t="s">
        <v>140</v>
      </c>
      <c r="U21" s="30" t="s">
        <v>141</v>
      </c>
      <c r="V21" s="32">
        <v>540.1</v>
      </c>
      <c r="W21" s="32">
        <v>540.1</v>
      </c>
      <c r="X21" s="31" t="s">
        <v>209</v>
      </c>
      <c r="Y21" s="31" t="s">
        <v>143</v>
      </c>
      <c r="Z21" s="31" t="s">
        <v>144</v>
      </c>
      <c r="AA21" s="31" t="s">
        <v>145</v>
      </c>
      <c r="AB21" s="31" t="s">
        <v>146</v>
      </c>
      <c r="AC21" s="31" t="s">
        <v>147</v>
      </c>
      <c r="AD21" s="31" t="s">
        <v>148</v>
      </c>
      <c r="AE21" s="31" t="s">
        <v>149</v>
      </c>
      <c r="AF21" s="31" t="s">
        <v>150</v>
      </c>
      <c r="AG21" s="33">
        <f>IFERROR(VLOOKUP(W21,Parametros_teste!$B$2:$E$422,2,0),0)</f>
        <v>0</v>
      </c>
      <c r="AH21" s="33">
        <f>IFERROR(VLOOKUP(W21,Parametros_teste!$B$2:$E$422,3,0),0)</f>
        <v>10</v>
      </c>
      <c r="AI21" s="33">
        <f t="shared" si="1"/>
        <v>10</v>
      </c>
    </row>
    <row r="22" ht="12.75" customHeight="1">
      <c r="A22" s="30" t="s">
        <v>126</v>
      </c>
      <c r="B22" s="30" t="s">
        <v>210</v>
      </c>
      <c r="C22" s="30" t="s">
        <v>211</v>
      </c>
      <c r="D22" s="31" t="s">
        <v>129</v>
      </c>
      <c r="E22" s="30" t="s">
        <v>130</v>
      </c>
      <c r="F22" s="31" t="s">
        <v>131</v>
      </c>
      <c r="G22" s="31" t="s">
        <v>47</v>
      </c>
      <c r="H22" s="31" t="s">
        <v>131</v>
      </c>
      <c r="I22" s="31" t="s">
        <v>153</v>
      </c>
      <c r="J22" s="31" t="s">
        <v>133</v>
      </c>
      <c r="K22" s="30" t="s">
        <v>185</v>
      </c>
      <c r="L22" s="30" t="s">
        <v>186</v>
      </c>
      <c r="M22" s="30" t="s">
        <v>187</v>
      </c>
      <c r="N22" s="30" t="s">
        <v>131</v>
      </c>
      <c r="O22" s="30" t="s">
        <v>208</v>
      </c>
      <c r="P22" s="30" t="s">
        <v>186</v>
      </c>
      <c r="Q22" s="30" t="s">
        <v>18</v>
      </c>
      <c r="R22" s="30" t="s">
        <v>138</v>
      </c>
      <c r="S22" s="31" t="s">
        <v>139</v>
      </c>
      <c r="T22" s="30" t="s">
        <v>140</v>
      </c>
      <c r="U22" s="30" t="s">
        <v>141</v>
      </c>
      <c r="V22" s="32">
        <v>864.16</v>
      </c>
      <c r="W22" s="32">
        <v>864.16</v>
      </c>
      <c r="X22" s="31" t="s">
        <v>209</v>
      </c>
      <c r="Y22" s="31" t="s">
        <v>143</v>
      </c>
      <c r="Z22" s="31" t="s">
        <v>144</v>
      </c>
      <c r="AA22" s="31" t="s">
        <v>145</v>
      </c>
      <c r="AB22" s="31" t="s">
        <v>146</v>
      </c>
      <c r="AC22" s="31" t="s">
        <v>147</v>
      </c>
      <c r="AD22" s="31" t="s">
        <v>148</v>
      </c>
      <c r="AE22" s="31" t="s">
        <v>149</v>
      </c>
      <c r="AF22" s="31" t="s">
        <v>150</v>
      </c>
      <c r="AG22" s="33">
        <f>IFERROR(VLOOKUP(W22,Parametros_teste!$B$2:$E$422,2,0),0)</f>
        <v>0</v>
      </c>
      <c r="AH22" s="33">
        <f>IFERROR(VLOOKUP(W22,Parametros_teste!$B$2:$E$422,3,0),0)</f>
        <v>16</v>
      </c>
      <c r="AI22" s="33">
        <f t="shared" si="1"/>
        <v>16</v>
      </c>
    </row>
    <row r="23" ht="12.75" customHeight="1">
      <c r="A23" s="30" t="s">
        <v>126</v>
      </c>
      <c r="B23" s="30" t="s">
        <v>212</v>
      </c>
      <c r="C23" s="30" t="s">
        <v>213</v>
      </c>
      <c r="D23" s="31" t="s">
        <v>129</v>
      </c>
      <c r="E23" s="30" t="s">
        <v>130</v>
      </c>
      <c r="F23" s="31" t="s">
        <v>131</v>
      </c>
      <c r="G23" s="31" t="s">
        <v>51</v>
      </c>
      <c r="H23" s="31" t="s">
        <v>131</v>
      </c>
      <c r="I23" s="31" t="s">
        <v>132</v>
      </c>
      <c r="J23" s="31" t="s">
        <v>133</v>
      </c>
      <c r="K23" s="30" t="s">
        <v>185</v>
      </c>
      <c r="L23" s="30" t="s">
        <v>186</v>
      </c>
      <c r="M23" s="30" t="s">
        <v>187</v>
      </c>
      <c r="N23" s="30" t="s">
        <v>131</v>
      </c>
      <c r="O23" s="30" t="s">
        <v>208</v>
      </c>
      <c r="P23" s="30" t="s">
        <v>186</v>
      </c>
      <c r="Q23" s="30" t="s">
        <v>18</v>
      </c>
      <c r="R23" s="30" t="s">
        <v>138</v>
      </c>
      <c r="S23" s="31" t="s">
        <v>139</v>
      </c>
      <c r="T23" s="30" t="s">
        <v>140</v>
      </c>
      <c r="U23" s="30" t="s">
        <v>141</v>
      </c>
      <c r="V23" s="32">
        <v>540.1</v>
      </c>
      <c r="W23" s="32">
        <v>540.1</v>
      </c>
      <c r="X23" s="31" t="s">
        <v>209</v>
      </c>
      <c r="Y23" s="31" t="s">
        <v>143</v>
      </c>
      <c r="Z23" s="31" t="s">
        <v>144</v>
      </c>
      <c r="AA23" s="31" t="s">
        <v>145</v>
      </c>
      <c r="AB23" s="31" t="s">
        <v>146</v>
      </c>
      <c r="AC23" s="31" t="s">
        <v>147</v>
      </c>
      <c r="AD23" s="31" t="s">
        <v>148</v>
      </c>
      <c r="AE23" s="31" t="s">
        <v>149</v>
      </c>
      <c r="AF23" s="31" t="s">
        <v>150</v>
      </c>
      <c r="AG23" s="33">
        <f>IFERROR(VLOOKUP(W23,Parametros_teste!$B$2:$E$422,2,0),0)</f>
        <v>0</v>
      </c>
      <c r="AH23" s="33">
        <f>IFERROR(VLOOKUP(W23,Parametros_teste!$B$2:$E$422,3,0),0)</f>
        <v>10</v>
      </c>
      <c r="AI23" s="33">
        <f t="shared" si="1"/>
        <v>10</v>
      </c>
    </row>
    <row r="24" ht="12.75" customHeight="1">
      <c r="A24" s="30" t="s">
        <v>126</v>
      </c>
      <c r="B24" s="30" t="s">
        <v>214</v>
      </c>
      <c r="C24" s="30" t="s">
        <v>215</v>
      </c>
      <c r="D24" s="31" t="s">
        <v>129</v>
      </c>
      <c r="E24" s="30" t="s">
        <v>130</v>
      </c>
      <c r="F24" s="31" t="s">
        <v>131</v>
      </c>
      <c r="G24" s="31" t="s">
        <v>50</v>
      </c>
      <c r="H24" s="31" t="s">
        <v>131</v>
      </c>
      <c r="I24" s="31" t="s">
        <v>132</v>
      </c>
      <c r="J24" s="31" t="s">
        <v>133</v>
      </c>
      <c r="K24" s="30" t="s">
        <v>185</v>
      </c>
      <c r="L24" s="30" t="s">
        <v>186</v>
      </c>
      <c r="M24" s="30" t="s">
        <v>187</v>
      </c>
      <c r="N24" s="30" t="s">
        <v>131</v>
      </c>
      <c r="O24" s="30" t="s">
        <v>208</v>
      </c>
      <c r="P24" s="30" t="s">
        <v>186</v>
      </c>
      <c r="Q24" s="30" t="s">
        <v>18</v>
      </c>
      <c r="R24" s="30" t="s">
        <v>138</v>
      </c>
      <c r="S24" s="31" t="s">
        <v>139</v>
      </c>
      <c r="T24" s="30" t="s">
        <v>140</v>
      </c>
      <c r="U24" s="30" t="s">
        <v>141</v>
      </c>
      <c r="V24" s="32">
        <v>540.1</v>
      </c>
      <c r="W24" s="32">
        <v>540.1</v>
      </c>
      <c r="X24" s="31" t="s">
        <v>209</v>
      </c>
      <c r="Y24" s="31" t="s">
        <v>143</v>
      </c>
      <c r="Z24" s="31" t="s">
        <v>144</v>
      </c>
      <c r="AA24" s="31" t="s">
        <v>145</v>
      </c>
      <c r="AB24" s="31" t="s">
        <v>146</v>
      </c>
      <c r="AC24" s="31" t="s">
        <v>147</v>
      </c>
      <c r="AD24" s="31" t="s">
        <v>148</v>
      </c>
      <c r="AE24" s="31" t="s">
        <v>149</v>
      </c>
      <c r="AF24" s="31" t="s">
        <v>150</v>
      </c>
      <c r="AG24" s="33">
        <f>IFERROR(VLOOKUP(W24,Parametros_teste!$B$2:$E$422,2,0),0)</f>
        <v>0</v>
      </c>
      <c r="AH24" s="33">
        <f>IFERROR(VLOOKUP(W24,Parametros_teste!$B$2:$E$422,3,0),0)</f>
        <v>10</v>
      </c>
      <c r="AI24" s="33">
        <f t="shared" si="1"/>
        <v>10</v>
      </c>
    </row>
    <row r="25" ht="12.75" customHeight="1">
      <c r="A25" s="30" t="s">
        <v>126</v>
      </c>
      <c r="B25" s="30" t="s">
        <v>216</v>
      </c>
      <c r="C25" s="30" t="s">
        <v>217</v>
      </c>
      <c r="D25" s="31" t="s">
        <v>129</v>
      </c>
      <c r="E25" s="30" t="s">
        <v>130</v>
      </c>
      <c r="F25" s="31" t="s">
        <v>131</v>
      </c>
      <c r="G25" s="31" t="s">
        <v>49</v>
      </c>
      <c r="H25" s="31" t="s">
        <v>131</v>
      </c>
      <c r="I25" s="31" t="s">
        <v>132</v>
      </c>
      <c r="J25" s="31" t="s">
        <v>133</v>
      </c>
      <c r="K25" s="30" t="s">
        <v>185</v>
      </c>
      <c r="L25" s="30" t="s">
        <v>186</v>
      </c>
      <c r="M25" s="30" t="s">
        <v>187</v>
      </c>
      <c r="N25" s="30" t="s">
        <v>131</v>
      </c>
      <c r="O25" s="30" t="s">
        <v>208</v>
      </c>
      <c r="P25" s="30" t="s">
        <v>186</v>
      </c>
      <c r="Q25" s="30" t="s">
        <v>18</v>
      </c>
      <c r="R25" s="30" t="s">
        <v>138</v>
      </c>
      <c r="S25" s="31" t="s">
        <v>139</v>
      </c>
      <c r="T25" s="30" t="s">
        <v>140</v>
      </c>
      <c r="U25" s="30" t="s">
        <v>141</v>
      </c>
      <c r="V25" s="32">
        <v>540.1</v>
      </c>
      <c r="W25" s="32">
        <v>540.1</v>
      </c>
      <c r="X25" s="31" t="s">
        <v>209</v>
      </c>
      <c r="Y25" s="31" t="s">
        <v>143</v>
      </c>
      <c r="Z25" s="31" t="s">
        <v>144</v>
      </c>
      <c r="AA25" s="31" t="s">
        <v>145</v>
      </c>
      <c r="AB25" s="31" t="s">
        <v>146</v>
      </c>
      <c r="AC25" s="31" t="s">
        <v>147</v>
      </c>
      <c r="AD25" s="31" t="s">
        <v>148</v>
      </c>
      <c r="AE25" s="31" t="s">
        <v>149</v>
      </c>
      <c r="AF25" s="31" t="s">
        <v>150</v>
      </c>
      <c r="AG25" s="33">
        <f>IFERROR(VLOOKUP(W25,Parametros_teste!$B$2:$E$422,2,0),0)</f>
        <v>0</v>
      </c>
      <c r="AH25" s="33">
        <f>IFERROR(VLOOKUP(W25,Parametros_teste!$B$2:$E$422,3,0),0)</f>
        <v>10</v>
      </c>
      <c r="AI25" s="33">
        <f t="shared" si="1"/>
        <v>10</v>
      </c>
    </row>
    <row r="26" ht="12.75" customHeight="1">
      <c r="A26" s="30" t="s">
        <v>126</v>
      </c>
      <c r="B26" s="30" t="s">
        <v>218</v>
      </c>
      <c r="C26" s="30" t="s">
        <v>219</v>
      </c>
      <c r="D26" s="31" t="s">
        <v>129</v>
      </c>
      <c r="E26" s="30" t="s">
        <v>130</v>
      </c>
      <c r="F26" s="31" t="s">
        <v>131</v>
      </c>
      <c r="G26" s="31" t="s">
        <v>89</v>
      </c>
      <c r="H26" s="31" t="s">
        <v>131</v>
      </c>
      <c r="I26" s="31" t="s">
        <v>132</v>
      </c>
      <c r="J26" s="31" t="s">
        <v>133</v>
      </c>
      <c r="K26" s="30" t="s">
        <v>185</v>
      </c>
      <c r="L26" s="30" t="s">
        <v>186</v>
      </c>
      <c r="M26" s="30" t="s">
        <v>187</v>
      </c>
      <c r="N26" s="30" t="s">
        <v>131</v>
      </c>
      <c r="O26" s="30" t="s">
        <v>220</v>
      </c>
      <c r="P26" s="30" t="s">
        <v>221</v>
      </c>
      <c r="Q26" s="30" t="s">
        <v>18</v>
      </c>
      <c r="R26" s="30" t="s">
        <v>138</v>
      </c>
      <c r="S26" s="31" t="s">
        <v>139</v>
      </c>
      <c r="T26" s="30" t="s">
        <v>140</v>
      </c>
      <c r="U26" s="30" t="s">
        <v>141</v>
      </c>
      <c r="V26" s="32">
        <v>17.52</v>
      </c>
      <c r="W26" s="32">
        <v>17.52</v>
      </c>
      <c r="X26" s="31" t="s">
        <v>222</v>
      </c>
      <c r="Y26" s="31" t="s">
        <v>143</v>
      </c>
      <c r="Z26" s="31" t="s">
        <v>144</v>
      </c>
      <c r="AA26" s="31" t="s">
        <v>145</v>
      </c>
      <c r="AB26" s="31" t="s">
        <v>146</v>
      </c>
      <c r="AC26" s="31" t="s">
        <v>147</v>
      </c>
      <c r="AD26" s="31" t="s">
        <v>148</v>
      </c>
      <c r="AE26" s="31" t="s">
        <v>149</v>
      </c>
      <c r="AF26" s="31" t="s">
        <v>150</v>
      </c>
      <c r="AG26" s="33">
        <f>IFERROR(VLOOKUP(W26,Parametros_teste!$B$2:$E$422,2,0),0)</f>
        <v>1</v>
      </c>
      <c r="AH26" s="33">
        <f>IFERROR(VLOOKUP(W26,Parametros_teste!$B$2:$E$422,3,0),0)</f>
        <v>0</v>
      </c>
      <c r="AI26" s="33">
        <f t="shared" si="1"/>
        <v>1</v>
      </c>
    </row>
    <row r="27" ht="12.75" customHeight="1">
      <c r="A27" s="30" t="s">
        <v>126</v>
      </c>
      <c r="B27" s="30" t="s">
        <v>223</v>
      </c>
      <c r="C27" s="30" t="s">
        <v>224</v>
      </c>
      <c r="D27" s="31" t="s">
        <v>129</v>
      </c>
      <c r="E27" s="30" t="s">
        <v>130</v>
      </c>
      <c r="F27" s="31" t="s">
        <v>131</v>
      </c>
      <c r="G27" s="31" t="s">
        <v>88</v>
      </c>
      <c r="H27" s="31" t="s">
        <v>131</v>
      </c>
      <c r="I27" s="31" t="s">
        <v>153</v>
      </c>
      <c r="J27" s="31" t="s">
        <v>133</v>
      </c>
      <c r="K27" s="30" t="s">
        <v>185</v>
      </c>
      <c r="L27" s="30" t="s">
        <v>186</v>
      </c>
      <c r="M27" s="30" t="s">
        <v>187</v>
      </c>
      <c r="N27" s="30" t="s">
        <v>131</v>
      </c>
      <c r="O27" s="30" t="s">
        <v>220</v>
      </c>
      <c r="P27" s="30" t="s">
        <v>221</v>
      </c>
      <c r="Q27" s="30" t="s">
        <v>18</v>
      </c>
      <c r="R27" s="30" t="s">
        <v>138</v>
      </c>
      <c r="S27" s="31" t="s">
        <v>139</v>
      </c>
      <c r="T27" s="30" t="s">
        <v>140</v>
      </c>
      <c r="U27" s="30" t="s">
        <v>141</v>
      </c>
      <c r="V27" s="32">
        <v>17.52</v>
      </c>
      <c r="W27" s="32">
        <v>17.52</v>
      </c>
      <c r="X27" s="31" t="s">
        <v>222</v>
      </c>
      <c r="Y27" s="31" t="s">
        <v>143</v>
      </c>
      <c r="Z27" s="31" t="s">
        <v>144</v>
      </c>
      <c r="AA27" s="31" t="s">
        <v>145</v>
      </c>
      <c r="AB27" s="31" t="s">
        <v>146</v>
      </c>
      <c r="AC27" s="31" t="s">
        <v>147</v>
      </c>
      <c r="AD27" s="31" t="s">
        <v>148</v>
      </c>
      <c r="AE27" s="31" t="s">
        <v>149</v>
      </c>
      <c r="AF27" s="31" t="s">
        <v>150</v>
      </c>
      <c r="AG27" s="33">
        <f>IFERROR(VLOOKUP(W27,Parametros_teste!$B$2:$E$422,2,0),0)</f>
        <v>1</v>
      </c>
      <c r="AH27" s="33">
        <f>IFERROR(VLOOKUP(W27,Parametros_teste!$B$2:$E$422,3,0),0)</f>
        <v>0</v>
      </c>
      <c r="AI27" s="33">
        <f t="shared" si="1"/>
        <v>1</v>
      </c>
    </row>
    <row r="28" ht="12.75" customHeight="1">
      <c r="A28" s="30" t="s">
        <v>126</v>
      </c>
      <c r="B28" s="30" t="s">
        <v>225</v>
      </c>
      <c r="C28" s="30" t="s">
        <v>226</v>
      </c>
      <c r="D28" s="31" t="s">
        <v>129</v>
      </c>
      <c r="E28" s="30" t="s">
        <v>130</v>
      </c>
      <c r="F28" s="31" t="s">
        <v>131</v>
      </c>
      <c r="G28" s="31" t="s">
        <v>87</v>
      </c>
      <c r="H28" s="31" t="s">
        <v>131</v>
      </c>
      <c r="I28" s="31" t="s">
        <v>153</v>
      </c>
      <c r="J28" s="31" t="s">
        <v>133</v>
      </c>
      <c r="K28" s="30" t="s">
        <v>185</v>
      </c>
      <c r="L28" s="30" t="s">
        <v>186</v>
      </c>
      <c r="M28" s="30" t="s">
        <v>187</v>
      </c>
      <c r="N28" s="30" t="s">
        <v>131</v>
      </c>
      <c r="O28" s="30" t="s">
        <v>220</v>
      </c>
      <c r="P28" s="30" t="s">
        <v>221</v>
      </c>
      <c r="Q28" s="30" t="s">
        <v>18</v>
      </c>
      <c r="R28" s="30" t="s">
        <v>138</v>
      </c>
      <c r="S28" s="31" t="s">
        <v>139</v>
      </c>
      <c r="T28" s="30" t="s">
        <v>140</v>
      </c>
      <c r="U28" s="30" t="s">
        <v>141</v>
      </c>
      <c r="V28" s="32">
        <v>17.52</v>
      </c>
      <c r="W28" s="32">
        <v>17.52</v>
      </c>
      <c r="X28" s="31" t="s">
        <v>222</v>
      </c>
      <c r="Y28" s="31" t="s">
        <v>143</v>
      </c>
      <c r="Z28" s="31" t="s">
        <v>144</v>
      </c>
      <c r="AA28" s="31" t="s">
        <v>145</v>
      </c>
      <c r="AB28" s="31" t="s">
        <v>146</v>
      </c>
      <c r="AC28" s="31" t="s">
        <v>147</v>
      </c>
      <c r="AD28" s="31" t="s">
        <v>148</v>
      </c>
      <c r="AE28" s="31" t="s">
        <v>149</v>
      </c>
      <c r="AF28" s="31" t="s">
        <v>150</v>
      </c>
      <c r="AG28" s="33">
        <f>IFERROR(VLOOKUP(W28,Parametros_teste!$B$2:$E$422,2,0),0)</f>
        <v>1</v>
      </c>
      <c r="AH28" s="33">
        <f>IFERROR(VLOOKUP(W28,Parametros_teste!$B$2:$E$422,3,0),0)</f>
        <v>0</v>
      </c>
      <c r="AI28" s="33">
        <f t="shared" si="1"/>
        <v>1</v>
      </c>
    </row>
    <row r="29" ht="12.75" customHeight="1">
      <c r="A29" s="30" t="s">
        <v>126</v>
      </c>
      <c r="B29" s="30" t="s">
        <v>227</v>
      </c>
      <c r="C29" s="30" t="s">
        <v>228</v>
      </c>
      <c r="D29" s="31" t="s">
        <v>229</v>
      </c>
      <c r="E29" s="30" t="s">
        <v>230</v>
      </c>
      <c r="F29" s="31" t="s">
        <v>131</v>
      </c>
      <c r="G29" s="31" t="s">
        <v>86</v>
      </c>
      <c r="H29" s="31" t="s">
        <v>131</v>
      </c>
      <c r="I29" s="31" t="s">
        <v>153</v>
      </c>
      <c r="J29" s="31" t="s">
        <v>133</v>
      </c>
      <c r="K29" s="30" t="s">
        <v>231</v>
      </c>
      <c r="L29" s="30" t="s">
        <v>232</v>
      </c>
      <c r="M29" s="30" t="s">
        <v>233</v>
      </c>
      <c r="N29" s="30" t="s">
        <v>131</v>
      </c>
      <c r="O29" s="30" t="s">
        <v>234</v>
      </c>
      <c r="P29" s="30" t="s">
        <v>232</v>
      </c>
      <c r="Q29" s="30" t="s">
        <v>16</v>
      </c>
      <c r="R29" s="30" t="s">
        <v>138</v>
      </c>
      <c r="S29" s="31" t="s">
        <v>139</v>
      </c>
      <c r="T29" s="30" t="s">
        <v>140</v>
      </c>
      <c r="U29" s="30" t="s">
        <v>141</v>
      </c>
      <c r="V29" s="32">
        <v>17.52</v>
      </c>
      <c r="W29" s="32">
        <v>17.52</v>
      </c>
      <c r="X29" s="31" t="s">
        <v>235</v>
      </c>
      <c r="Y29" s="31" t="s">
        <v>236</v>
      </c>
      <c r="Z29" s="31" t="s">
        <v>144</v>
      </c>
      <c r="AA29" s="31" t="s">
        <v>145</v>
      </c>
      <c r="AB29" s="31" t="s">
        <v>146</v>
      </c>
      <c r="AC29" s="31" t="s">
        <v>147</v>
      </c>
      <c r="AD29" s="31" t="s">
        <v>148</v>
      </c>
      <c r="AE29" s="31" t="s">
        <v>149</v>
      </c>
      <c r="AF29" s="31" t="s">
        <v>150</v>
      </c>
      <c r="AG29" s="33">
        <f>IFERROR(VLOOKUP(W29,Parametros_teste!$B$2:$E$422,2,0),0)</f>
        <v>1</v>
      </c>
      <c r="AH29" s="33">
        <f>IFERROR(VLOOKUP(W29,Parametros_teste!$B$2:$E$422,3,0),0)</f>
        <v>0</v>
      </c>
      <c r="AI29" s="33">
        <f t="shared" si="1"/>
        <v>1</v>
      </c>
    </row>
    <row r="30" ht="12.75" customHeight="1">
      <c r="A30" s="30" t="s">
        <v>126</v>
      </c>
      <c r="B30" s="30" t="s">
        <v>237</v>
      </c>
      <c r="C30" s="30" t="s">
        <v>238</v>
      </c>
      <c r="D30" s="31" t="s">
        <v>229</v>
      </c>
      <c r="E30" s="30" t="s">
        <v>230</v>
      </c>
      <c r="F30" s="31" t="s">
        <v>131</v>
      </c>
      <c r="G30" s="31" t="s">
        <v>85</v>
      </c>
      <c r="H30" s="31" t="s">
        <v>131</v>
      </c>
      <c r="I30" s="31" t="s">
        <v>132</v>
      </c>
      <c r="J30" s="31" t="s">
        <v>133</v>
      </c>
      <c r="K30" s="30" t="s">
        <v>231</v>
      </c>
      <c r="L30" s="30" t="s">
        <v>232</v>
      </c>
      <c r="M30" s="30" t="s">
        <v>233</v>
      </c>
      <c r="N30" s="30" t="s">
        <v>131</v>
      </c>
      <c r="O30" s="30" t="s">
        <v>234</v>
      </c>
      <c r="P30" s="30" t="s">
        <v>232</v>
      </c>
      <c r="Q30" s="30" t="s">
        <v>16</v>
      </c>
      <c r="R30" s="30" t="s">
        <v>138</v>
      </c>
      <c r="S30" s="31" t="s">
        <v>139</v>
      </c>
      <c r="T30" s="30" t="s">
        <v>140</v>
      </c>
      <c r="U30" s="30" t="s">
        <v>141</v>
      </c>
      <c r="V30" s="32">
        <v>17.52</v>
      </c>
      <c r="W30" s="32">
        <v>17.52</v>
      </c>
      <c r="X30" s="31" t="s">
        <v>235</v>
      </c>
      <c r="Y30" s="31" t="s">
        <v>236</v>
      </c>
      <c r="Z30" s="31" t="s">
        <v>144</v>
      </c>
      <c r="AA30" s="31" t="s">
        <v>145</v>
      </c>
      <c r="AB30" s="31" t="s">
        <v>146</v>
      </c>
      <c r="AC30" s="31" t="s">
        <v>147</v>
      </c>
      <c r="AD30" s="31" t="s">
        <v>148</v>
      </c>
      <c r="AE30" s="31" t="s">
        <v>149</v>
      </c>
      <c r="AF30" s="31" t="s">
        <v>150</v>
      </c>
      <c r="AG30" s="33">
        <f>IFERROR(VLOOKUP(W30,Parametros_teste!$B$2:$E$422,2,0),0)</f>
        <v>1</v>
      </c>
      <c r="AH30" s="33">
        <f>IFERROR(VLOOKUP(W30,Parametros_teste!$B$2:$E$422,3,0),0)</f>
        <v>0</v>
      </c>
      <c r="AI30" s="33">
        <f t="shared" si="1"/>
        <v>1</v>
      </c>
    </row>
    <row r="31" ht="12.75" customHeight="1">
      <c r="A31" s="30" t="s">
        <v>126</v>
      </c>
      <c r="B31" s="30" t="s">
        <v>239</v>
      </c>
      <c r="C31" s="30" t="s">
        <v>240</v>
      </c>
      <c r="D31" s="31" t="s">
        <v>229</v>
      </c>
      <c r="E31" s="30" t="s">
        <v>230</v>
      </c>
      <c r="F31" s="31" t="s">
        <v>131</v>
      </c>
      <c r="G31" s="31" t="s">
        <v>84</v>
      </c>
      <c r="H31" s="31" t="s">
        <v>131</v>
      </c>
      <c r="I31" s="31" t="s">
        <v>132</v>
      </c>
      <c r="J31" s="31" t="s">
        <v>133</v>
      </c>
      <c r="K31" s="30" t="s">
        <v>231</v>
      </c>
      <c r="L31" s="30" t="s">
        <v>232</v>
      </c>
      <c r="M31" s="30" t="s">
        <v>233</v>
      </c>
      <c r="N31" s="30" t="s">
        <v>131</v>
      </c>
      <c r="O31" s="30" t="s">
        <v>234</v>
      </c>
      <c r="P31" s="30" t="s">
        <v>232</v>
      </c>
      <c r="Q31" s="30" t="s">
        <v>16</v>
      </c>
      <c r="R31" s="30" t="s">
        <v>138</v>
      </c>
      <c r="S31" s="31" t="s">
        <v>139</v>
      </c>
      <c r="T31" s="30" t="s">
        <v>140</v>
      </c>
      <c r="U31" s="30" t="s">
        <v>141</v>
      </c>
      <c r="V31" s="32">
        <v>17.52</v>
      </c>
      <c r="W31" s="32">
        <v>17.52</v>
      </c>
      <c r="X31" s="31" t="s">
        <v>235</v>
      </c>
      <c r="Y31" s="31" t="s">
        <v>236</v>
      </c>
      <c r="Z31" s="31" t="s">
        <v>144</v>
      </c>
      <c r="AA31" s="31" t="s">
        <v>145</v>
      </c>
      <c r="AB31" s="31" t="s">
        <v>146</v>
      </c>
      <c r="AC31" s="31" t="s">
        <v>147</v>
      </c>
      <c r="AD31" s="31" t="s">
        <v>148</v>
      </c>
      <c r="AE31" s="31" t="s">
        <v>149</v>
      </c>
      <c r="AF31" s="31" t="s">
        <v>150</v>
      </c>
      <c r="AG31" s="33">
        <f>IFERROR(VLOOKUP(W31,Parametros_teste!$B$2:$E$422,2,0),0)</f>
        <v>1</v>
      </c>
      <c r="AH31" s="33">
        <f>IFERROR(VLOOKUP(W31,Parametros_teste!$B$2:$E$422,3,0),0)</f>
        <v>0</v>
      </c>
      <c r="AI31" s="33">
        <f t="shared" si="1"/>
        <v>1</v>
      </c>
    </row>
    <row r="32" ht="12.75" customHeight="1">
      <c r="A32" s="30" t="s">
        <v>126</v>
      </c>
      <c r="B32" s="30" t="s">
        <v>241</v>
      </c>
      <c r="C32" s="30" t="s">
        <v>242</v>
      </c>
      <c r="D32" s="31" t="s">
        <v>229</v>
      </c>
      <c r="E32" s="30" t="s">
        <v>230</v>
      </c>
      <c r="F32" s="31" t="s">
        <v>131</v>
      </c>
      <c r="G32" s="31" t="s">
        <v>83</v>
      </c>
      <c r="H32" s="31" t="s">
        <v>131</v>
      </c>
      <c r="I32" s="31" t="s">
        <v>153</v>
      </c>
      <c r="J32" s="31" t="s">
        <v>133</v>
      </c>
      <c r="K32" s="30" t="s">
        <v>231</v>
      </c>
      <c r="L32" s="30" t="s">
        <v>232</v>
      </c>
      <c r="M32" s="30" t="s">
        <v>233</v>
      </c>
      <c r="N32" s="30" t="s">
        <v>131</v>
      </c>
      <c r="O32" s="30" t="s">
        <v>234</v>
      </c>
      <c r="P32" s="30" t="s">
        <v>232</v>
      </c>
      <c r="Q32" s="30" t="s">
        <v>16</v>
      </c>
      <c r="R32" s="30" t="s">
        <v>138</v>
      </c>
      <c r="S32" s="31" t="s">
        <v>139</v>
      </c>
      <c r="T32" s="30" t="s">
        <v>140</v>
      </c>
      <c r="U32" s="30" t="s">
        <v>141</v>
      </c>
      <c r="V32" s="32">
        <v>17.52</v>
      </c>
      <c r="W32" s="32">
        <v>17.52</v>
      </c>
      <c r="X32" s="31" t="s">
        <v>235</v>
      </c>
      <c r="Y32" s="31" t="s">
        <v>236</v>
      </c>
      <c r="Z32" s="31" t="s">
        <v>144</v>
      </c>
      <c r="AA32" s="31" t="s">
        <v>145</v>
      </c>
      <c r="AB32" s="31" t="s">
        <v>146</v>
      </c>
      <c r="AC32" s="31" t="s">
        <v>147</v>
      </c>
      <c r="AD32" s="31" t="s">
        <v>148</v>
      </c>
      <c r="AE32" s="31" t="s">
        <v>149</v>
      </c>
      <c r="AF32" s="31" t="s">
        <v>150</v>
      </c>
      <c r="AG32" s="33">
        <f>IFERROR(VLOOKUP(W32,Parametros_teste!$B$2:$E$422,2,0),0)</f>
        <v>1</v>
      </c>
      <c r="AH32" s="33">
        <f>IFERROR(VLOOKUP(W32,Parametros_teste!$B$2:$E$422,3,0),0)</f>
        <v>0</v>
      </c>
      <c r="AI32" s="33">
        <f t="shared" si="1"/>
        <v>1</v>
      </c>
    </row>
    <row r="33" ht="12.75" customHeight="1">
      <c r="A33" s="30" t="s">
        <v>126</v>
      </c>
      <c r="B33" s="30" t="s">
        <v>243</v>
      </c>
      <c r="C33" s="30" t="s">
        <v>244</v>
      </c>
      <c r="D33" s="31" t="s">
        <v>229</v>
      </c>
      <c r="E33" s="30" t="s">
        <v>230</v>
      </c>
      <c r="F33" s="31" t="s">
        <v>131</v>
      </c>
      <c r="G33" s="31" t="s">
        <v>82</v>
      </c>
      <c r="H33" s="31" t="s">
        <v>131</v>
      </c>
      <c r="I33" s="31" t="s">
        <v>132</v>
      </c>
      <c r="J33" s="31" t="s">
        <v>133</v>
      </c>
      <c r="K33" s="30" t="s">
        <v>231</v>
      </c>
      <c r="L33" s="30" t="s">
        <v>232</v>
      </c>
      <c r="M33" s="30" t="s">
        <v>233</v>
      </c>
      <c r="N33" s="30" t="s">
        <v>131</v>
      </c>
      <c r="O33" s="30" t="s">
        <v>234</v>
      </c>
      <c r="P33" s="30" t="s">
        <v>232</v>
      </c>
      <c r="Q33" s="30" t="s">
        <v>16</v>
      </c>
      <c r="R33" s="30" t="s">
        <v>138</v>
      </c>
      <c r="S33" s="31" t="s">
        <v>139</v>
      </c>
      <c r="T33" s="30" t="s">
        <v>140</v>
      </c>
      <c r="U33" s="30" t="s">
        <v>141</v>
      </c>
      <c r="V33" s="32">
        <v>17.52</v>
      </c>
      <c r="W33" s="32">
        <v>17.52</v>
      </c>
      <c r="X33" s="31" t="s">
        <v>235</v>
      </c>
      <c r="Y33" s="31" t="s">
        <v>236</v>
      </c>
      <c r="Z33" s="31" t="s">
        <v>144</v>
      </c>
      <c r="AA33" s="31" t="s">
        <v>145</v>
      </c>
      <c r="AB33" s="31" t="s">
        <v>146</v>
      </c>
      <c r="AC33" s="31" t="s">
        <v>147</v>
      </c>
      <c r="AD33" s="31" t="s">
        <v>148</v>
      </c>
      <c r="AE33" s="31" t="s">
        <v>149</v>
      </c>
      <c r="AF33" s="31" t="s">
        <v>150</v>
      </c>
      <c r="AG33" s="33">
        <f>IFERROR(VLOOKUP(W33,Parametros_teste!$B$2:$E$422,2,0),0)</f>
        <v>1</v>
      </c>
      <c r="AH33" s="33">
        <f>IFERROR(VLOOKUP(W33,Parametros_teste!$B$2:$E$422,3,0),0)</f>
        <v>0</v>
      </c>
      <c r="AI33" s="33">
        <f t="shared" si="1"/>
        <v>1</v>
      </c>
    </row>
    <row r="34" ht="12.75" customHeight="1">
      <c r="A34" s="30" t="s">
        <v>126</v>
      </c>
      <c r="B34" s="30" t="s">
        <v>245</v>
      </c>
      <c r="C34" s="30" t="s">
        <v>246</v>
      </c>
      <c r="D34" s="31" t="s">
        <v>229</v>
      </c>
      <c r="E34" s="30" t="s">
        <v>230</v>
      </c>
      <c r="F34" s="31" t="s">
        <v>131</v>
      </c>
      <c r="G34" s="31" t="s">
        <v>81</v>
      </c>
      <c r="H34" s="31" t="s">
        <v>131</v>
      </c>
      <c r="I34" s="31" t="s">
        <v>153</v>
      </c>
      <c r="J34" s="31" t="s">
        <v>133</v>
      </c>
      <c r="K34" s="30" t="s">
        <v>231</v>
      </c>
      <c r="L34" s="30" t="s">
        <v>232</v>
      </c>
      <c r="M34" s="30" t="s">
        <v>233</v>
      </c>
      <c r="N34" s="30" t="s">
        <v>131</v>
      </c>
      <c r="O34" s="30" t="s">
        <v>234</v>
      </c>
      <c r="P34" s="30" t="s">
        <v>232</v>
      </c>
      <c r="Q34" s="30" t="s">
        <v>16</v>
      </c>
      <c r="R34" s="30" t="s">
        <v>138</v>
      </c>
      <c r="S34" s="31" t="s">
        <v>139</v>
      </c>
      <c r="T34" s="30" t="s">
        <v>140</v>
      </c>
      <c r="U34" s="30" t="s">
        <v>141</v>
      </c>
      <c r="V34" s="32">
        <v>17.52</v>
      </c>
      <c r="W34" s="32">
        <v>17.52</v>
      </c>
      <c r="X34" s="31" t="s">
        <v>235</v>
      </c>
      <c r="Y34" s="31" t="s">
        <v>236</v>
      </c>
      <c r="Z34" s="31" t="s">
        <v>144</v>
      </c>
      <c r="AA34" s="31" t="s">
        <v>145</v>
      </c>
      <c r="AB34" s="31" t="s">
        <v>146</v>
      </c>
      <c r="AC34" s="31" t="s">
        <v>147</v>
      </c>
      <c r="AD34" s="31" t="s">
        <v>148</v>
      </c>
      <c r="AE34" s="31" t="s">
        <v>149</v>
      </c>
      <c r="AF34" s="31" t="s">
        <v>150</v>
      </c>
      <c r="AG34" s="33">
        <f>IFERROR(VLOOKUP(W34,Parametros_teste!$B$2:$E$422,2,0),0)</f>
        <v>1</v>
      </c>
      <c r="AH34" s="33">
        <f>IFERROR(VLOOKUP(W34,Parametros_teste!$B$2:$E$422,3,0),0)</f>
        <v>0</v>
      </c>
      <c r="AI34" s="33">
        <f t="shared" si="1"/>
        <v>1</v>
      </c>
    </row>
    <row r="35" ht="12.75" customHeight="1">
      <c r="A35" s="30" t="s">
        <v>126</v>
      </c>
      <c r="B35" s="30" t="s">
        <v>247</v>
      </c>
      <c r="C35" s="30" t="s">
        <v>248</v>
      </c>
      <c r="D35" s="31" t="s">
        <v>229</v>
      </c>
      <c r="E35" s="30" t="s">
        <v>230</v>
      </c>
      <c r="F35" s="31" t="s">
        <v>131</v>
      </c>
      <c r="G35" s="31" t="s">
        <v>80</v>
      </c>
      <c r="H35" s="31" t="s">
        <v>131</v>
      </c>
      <c r="I35" s="31" t="s">
        <v>132</v>
      </c>
      <c r="J35" s="31" t="s">
        <v>133</v>
      </c>
      <c r="K35" s="30" t="s">
        <v>231</v>
      </c>
      <c r="L35" s="30" t="s">
        <v>232</v>
      </c>
      <c r="M35" s="30" t="s">
        <v>233</v>
      </c>
      <c r="N35" s="30" t="s">
        <v>131</v>
      </c>
      <c r="O35" s="30" t="s">
        <v>234</v>
      </c>
      <c r="P35" s="30" t="s">
        <v>232</v>
      </c>
      <c r="Q35" s="30" t="s">
        <v>16</v>
      </c>
      <c r="R35" s="30" t="s">
        <v>138</v>
      </c>
      <c r="S35" s="31" t="s">
        <v>139</v>
      </c>
      <c r="T35" s="30" t="s">
        <v>140</v>
      </c>
      <c r="U35" s="30" t="s">
        <v>141</v>
      </c>
      <c r="V35" s="32">
        <v>17.52</v>
      </c>
      <c r="W35" s="32">
        <v>17.52</v>
      </c>
      <c r="X35" s="31" t="s">
        <v>235</v>
      </c>
      <c r="Y35" s="31" t="s">
        <v>236</v>
      </c>
      <c r="Z35" s="31" t="s">
        <v>144</v>
      </c>
      <c r="AA35" s="31" t="s">
        <v>145</v>
      </c>
      <c r="AB35" s="31" t="s">
        <v>146</v>
      </c>
      <c r="AC35" s="31" t="s">
        <v>147</v>
      </c>
      <c r="AD35" s="31" t="s">
        <v>148</v>
      </c>
      <c r="AE35" s="31" t="s">
        <v>149</v>
      </c>
      <c r="AF35" s="31" t="s">
        <v>150</v>
      </c>
      <c r="AG35" s="33">
        <f>IFERROR(VLOOKUP(W35,Parametros_teste!$B$2:$E$422,2,0),0)</f>
        <v>1</v>
      </c>
      <c r="AH35" s="33">
        <f>IFERROR(VLOOKUP(W35,Parametros_teste!$B$2:$E$422,3,0),0)</f>
        <v>0</v>
      </c>
      <c r="AI35" s="33">
        <f t="shared" si="1"/>
        <v>1</v>
      </c>
    </row>
    <row r="36" ht="12.75" customHeight="1">
      <c r="A36" s="30" t="s">
        <v>126</v>
      </c>
      <c r="B36" s="30" t="s">
        <v>249</v>
      </c>
      <c r="C36" s="30" t="s">
        <v>250</v>
      </c>
      <c r="D36" s="31" t="s">
        <v>229</v>
      </c>
      <c r="E36" s="30" t="s">
        <v>230</v>
      </c>
      <c r="F36" s="31" t="s">
        <v>131</v>
      </c>
      <c r="G36" s="31" t="s">
        <v>79</v>
      </c>
      <c r="H36" s="31" t="s">
        <v>131</v>
      </c>
      <c r="I36" s="31" t="s">
        <v>132</v>
      </c>
      <c r="J36" s="31" t="s">
        <v>133</v>
      </c>
      <c r="K36" s="30" t="s">
        <v>231</v>
      </c>
      <c r="L36" s="30" t="s">
        <v>232</v>
      </c>
      <c r="M36" s="30" t="s">
        <v>233</v>
      </c>
      <c r="N36" s="30" t="s">
        <v>131</v>
      </c>
      <c r="O36" s="30" t="s">
        <v>234</v>
      </c>
      <c r="P36" s="30" t="s">
        <v>232</v>
      </c>
      <c r="Q36" s="30" t="s">
        <v>16</v>
      </c>
      <c r="R36" s="30" t="s">
        <v>138</v>
      </c>
      <c r="S36" s="31" t="s">
        <v>139</v>
      </c>
      <c r="T36" s="30" t="s">
        <v>140</v>
      </c>
      <c r="U36" s="30" t="s">
        <v>141</v>
      </c>
      <c r="V36" s="32">
        <v>17.52</v>
      </c>
      <c r="W36" s="32">
        <v>17.52</v>
      </c>
      <c r="X36" s="31" t="s">
        <v>235</v>
      </c>
      <c r="Y36" s="31" t="s">
        <v>236</v>
      </c>
      <c r="Z36" s="31" t="s">
        <v>144</v>
      </c>
      <c r="AA36" s="31" t="s">
        <v>145</v>
      </c>
      <c r="AB36" s="31" t="s">
        <v>146</v>
      </c>
      <c r="AC36" s="31" t="s">
        <v>147</v>
      </c>
      <c r="AD36" s="31" t="s">
        <v>148</v>
      </c>
      <c r="AE36" s="31" t="s">
        <v>149</v>
      </c>
      <c r="AF36" s="31" t="s">
        <v>150</v>
      </c>
      <c r="AG36" s="33">
        <f>IFERROR(VLOOKUP(W36,Parametros_teste!$B$2:$E$422,2,0),0)</f>
        <v>1</v>
      </c>
      <c r="AH36" s="33">
        <f>IFERROR(VLOOKUP(W36,Parametros_teste!$B$2:$E$422,3,0),0)</f>
        <v>0</v>
      </c>
      <c r="AI36" s="33">
        <f t="shared" si="1"/>
        <v>1</v>
      </c>
    </row>
    <row r="37" ht="12.75" customHeight="1">
      <c r="A37" s="30" t="s">
        <v>126</v>
      </c>
      <c r="B37" s="30" t="s">
        <v>251</v>
      </c>
      <c r="C37" s="30" t="s">
        <v>252</v>
      </c>
      <c r="D37" s="31" t="s">
        <v>229</v>
      </c>
      <c r="E37" s="30" t="s">
        <v>230</v>
      </c>
      <c r="F37" s="31" t="s">
        <v>131</v>
      </c>
      <c r="G37" s="31" t="s">
        <v>78</v>
      </c>
      <c r="H37" s="31" t="s">
        <v>131</v>
      </c>
      <c r="I37" s="31" t="s">
        <v>132</v>
      </c>
      <c r="J37" s="31" t="s">
        <v>133</v>
      </c>
      <c r="K37" s="30" t="s">
        <v>231</v>
      </c>
      <c r="L37" s="30" t="s">
        <v>232</v>
      </c>
      <c r="M37" s="30" t="s">
        <v>233</v>
      </c>
      <c r="N37" s="30" t="s">
        <v>131</v>
      </c>
      <c r="O37" s="30" t="s">
        <v>253</v>
      </c>
      <c r="P37" s="30" t="s">
        <v>254</v>
      </c>
      <c r="Q37" s="30" t="s">
        <v>12</v>
      </c>
      <c r="R37" s="30" t="s">
        <v>138</v>
      </c>
      <c r="S37" s="31" t="s">
        <v>139</v>
      </c>
      <c r="T37" s="30" t="s">
        <v>140</v>
      </c>
      <c r="U37" s="30" t="s">
        <v>141</v>
      </c>
      <c r="V37" s="32">
        <v>17.52</v>
      </c>
      <c r="W37" s="32">
        <v>17.52</v>
      </c>
      <c r="X37" s="31" t="s">
        <v>255</v>
      </c>
      <c r="Y37" s="31" t="s">
        <v>236</v>
      </c>
      <c r="Z37" s="31" t="s">
        <v>144</v>
      </c>
      <c r="AA37" s="31" t="s">
        <v>145</v>
      </c>
      <c r="AB37" s="31" t="s">
        <v>146</v>
      </c>
      <c r="AC37" s="31" t="s">
        <v>147</v>
      </c>
      <c r="AD37" s="31" t="s">
        <v>148</v>
      </c>
      <c r="AE37" s="31" t="s">
        <v>149</v>
      </c>
      <c r="AF37" s="31" t="s">
        <v>150</v>
      </c>
      <c r="AG37" s="33">
        <f>IFERROR(VLOOKUP(W37,Parametros_teste!$B$2:$E$422,2,0),0)</f>
        <v>1</v>
      </c>
      <c r="AH37" s="33">
        <f>IFERROR(VLOOKUP(W37,Parametros_teste!$B$2:$E$422,3,0),0)</f>
        <v>0</v>
      </c>
      <c r="AI37" s="33">
        <f t="shared" si="1"/>
        <v>1</v>
      </c>
    </row>
    <row r="38" ht="12.75" customHeight="1">
      <c r="A38" s="30" t="s">
        <v>126</v>
      </c>
      <c r="B38" s="30" t="s">
        <v>256</v>
      </c>
      <c r="C38" s="30" t="s">
        <v>257</v>
      </c>
      <c r="D38" s="31" t="s">
        <v>229</v>
      </c>
      <c r="E38" s="30" t="s">
        <v>230</v>
      </c>
      <c r="F38" s="31" t="s">
        <v>131</v>
      </c>
      <c r="G38" s="31" t="s">
        <v>77</v>
      </c>
      <c r="H38" s="31" t="s">
        <v>131</v>
      </c>
      <c r="I38" s="31" t="s">
        <v>132</v>
      </c>
      <c r="J38" s="31" t="s">
        <v>133</v>
      </c>
      <c r="K38" s="30" t="s">
        <v>231</v>
      </c>
      <c r="L38" s="30" t="s">
        <v>232</v>
      </c>
      <c r="M38" s="30" t="s">
        <v>233</v>
      </c>
      <c r="N38" s="30" t="s">
        <v>131</v>
      </c>
      <c r="O38" s="30" t="s">
        <v>253</v>
      </c>
      <c r="P38" s="30" t="s">
        <v>254</v>
      </c>
      <c r="Q38" s="30" t="s">
        <v>12</v>
      </c>
      <c r="R38" s="30" t="s">
        <v>138</v>
      </c>
      <c r="S38" s="31" t="s">
        <v>139</v>
      </c>
      <c r="T38" s="30" t="s">
        <v>140</v>
      </c>
      <c r="U38" s="30" t="s">
        <v>141</v>
      </c>
      <c r="V38" s="32">
        <v>17.52</v>
      </c>
      <c r="W38" s="32">
        <v>17.52</v>
      </c>
      <c r="X38" s="31" t="s">
        <v>255</v>
      </c>
      <c r="Y38" s="31" t="s">
        <v>236</v>
      </c>
      <c r="Z38" s="31" t="s">
        <v>144</v>
      </c>
      <c r="AA38" s="31" t="s">
        <v>145</v>
      </c>
      <c r="AB38" s="31" t="s">
        <v>146</v>
      </c>
      <c r="AC38" s="31" t="s">
        <v>147</v>
      </c>
      <c r="AD38" s="31" t="s">
        <v>148</v>
      </c>
      <c r="AE38" s="31" t="s">
        <v>149</v>
      </c>
      <c r="AF38" s="31" t="s">
        <v>150</v>
      </c>
      <c r="AG38" s="33">
        <f>IFERROR(VLOOKUP(W38,Parametros_teste!$B$2:$E$422,2,0),0)</f>
        <v>1</v>
      </c>
      <c r="AH38" s="33">
        <f>IFERROR(VLOOKUP(W38,Parametros_teste!$B$2:$E$422,3,0),0)</f>
        <v>0</v>
      </c>
      <c r="AI38" s="33">
        <f t="shared" si="1"/>
        <v>1</v>
      </c>
    </row>
    <row r="39" ht="12.75" customHeight="1">
      <c r="A39" s="30" t="s">
        <v>126</v>
      </c>
      <c r="B39" s="30" t="s">
        <v>258</v>
      </c>
      <c r="C39" s="30" t="s">
        <v>259</v>
      </c>
      <c r="D39" s="31" t="s">
        <v>229</v>
      </c>
      <c r="E39" s="30" t="s">
        <v>230</v>
      </c>
      <c r="F39" s="31" t="s">
        <v>131</v>
      </c>
      <c r="G39" s="31" t="s">
        <v>76</v>
      </c>
      <c r="H39" s="31" t="s">
        <v>131</v>
      </c>
      <c r="I39" s="31" t="s">
        <v>132</v>
      </c>
      <c r="J39" s="31" t="s">
        <v>133</v>
      </c>
      <c r="K39" s="30" t="s">
        <v>231</v>
      </c>
      <c r="L39" s="30" t="s">
        <v>232</v>
      </c>
      <c r="M39" s="30" t="s">
        <v>233</v>
      </c>
      <c r="N39" s="30" t="s">
        <v>131</v>
      </c>
      <c r="O39" s="30" t="s">
        <v>253</v>
      </c>
      <c r="P39" s="30" t="s">
        <v>254</v>
      </c>
      <c r="Q39" s="30" t="s">
        <v>12</v>
      </c>
      <c r="R39" s="30" t="s">
        <v>138</v>
      </c>
      <c r="S39" s="31" t="s">
        <v>139</v>
      </c>
      <c r="T39" s="30" t="s">
        <v>140</v>
      </c>
      <c r="U39" s="30" t="s">
        <v>141</v>
      </c>
      <c r="V39" s="32">
        <v>17.52</v>
      </c>
      <c r="W39" s="32">
        <v>17.52</v>
      </c>
      <c r="X39" s="31" t="s">
        <v>255</v>
      </c>
      <c r="Y39" s="31" t="s">
        <v>236</v>
      </c>
      <c r="Z39" s="31" t="s">
        <v>144</v>
      </c>
      <c r="AA39" s="31" t="s">
        <v>145</v>
      </c>
      <c r="AB39" s="31" t="s">
        <v>146</v>
      </c>
      <c r="AC39" s="31" t="s">
        <v>147</v>
      </c>
      <c r="AD39" s="31" t="s">
        <v>148</v>
      </c>
      <c r="AE39" s="31" t="s">
        <v>149</v>
      </c>
      <c r="AF39" s="31" t="s">
        <v>150</v>
      </c>
      <c r="AG39" s="33">
        <f>IFERROR(VLOOKUP(W39,Parametros_teste!$B$2:$E$422,2,0),0)</f>
        <v>1</v>
      </c>
      <c r="AH39" s="33">
        <f>IFERROR(VLOOKUP(W39,Parametros_teste!$B$2:$E$422,3,0),0)</f>
        <v>0</v>
      </c>
      <c r="AI39" s="33">
        <f t="shared" si="1"/>
        <v>1</v>
      </c>
    </row>
    <row r="40" ht="12.75" customHeight="1">
      <c r="A40" s="30" t="s">
        <v>126</v>
      </c>
      <c r="B40" s="30" t="s">
        <v>260</v>
      </c>
      <c r="C40" s="30" t="s">
        <v>261</v>
      </c>
      <c r="D40" s="31" t="s">
        <v>229</v>
      </c>
      <c r="E40" s="30" t="s">
        <v>230</v>
      </c>
      <c r="F40" s="31" t="s">
        <v>131</v>
      </c>
      <c r="G40" s="31" t="s">
        <v>75</v>
      </c>
      <c r="H40" s="31" t="s">
        <v>131</v>
      </c>
      <c r="I40" s="31" t="s">
        <v>132</v>
      </c>
      <c r="J40" s="31" t="s">
        <v>133</v>
      </c>
      <c r="K40" s="30" t="s">
        <v>231</v>
      </c>
      <c r="L40" s="30" t="s">
        <v>232</v>
      </c>
      <c r="M40" s="30" t="s">
        <v>233</v>
      </c>
      <c r="N40" s="30" t="s">
        <v>131</v>
      </c>
      <c r="O40" s="30" t="s">
        <v>262</v>
      </c>
      <c r="P40" s="30" t="s">
        <v>254</v>
      </c>
      <c r="Q40" s="30" t="s">
        <v>12</v>
      </c>
      <c r="R40" s="30" t="s">
        <v>138</v>
      </c>
      <c r="S40" s="31" t="s">
        <v>139</v>
      </c>
      <c r="T40" s="30" t="s">
        <v>140</v>
      </c>
      <c r="U40" s="30" t="s">
        <v>141</v>
      </c>
      <c r="V40" s="32">
        <v>17.52</v>
      </c>
      <c r="W40" s="32">
        <v>17.52</v>
      </c>
      <c r="X40" s="31" t="s">
        <v>263</v>
      </c>
      <c r="Y40" s="31" t="s">
        <v>236</v>
      </c>
      <c r="Z40" s="31" t="s">
        <v>144</v>
      </c>
      <c r="AA40" s="31" t="s">
        <v>145</v>
      </c>
      <c r="AB40" s="31" t="s">
        <v>146</v>
      </c>
      <c r="AC40" s="31" t="s">
        <v>147</v>
      </c>
      <c r="AD40" s="31" t="s">
        <v>148</v>
      </c>
      <c r="AE40" s="31" t="s">
        <v>149</v>
      </c>
      <c r="AF40" s="31" t="s">
        <v>150</v>
      </c>
      <c r="AG40" s="33">
        <f>IFERROR(VLOOKUP(W40,Parametros_teste!$B$2:$E$422,2,0),0)</f>
        <v>1</v>
      </c>
      <c r="AH40" s="33">
        <f>IFERROR(VLOOKUP(W40,Parametros_teste!$B$2:$E$422,3,0),0)</f>
        <v>0</v>
      </c>
      <c r="AI40" s="33">
        <f t="shared" si="1"/>
        <v>1</v>
      </c>
    </row>
    <row r="41" ht="12.75" customHeight="1">
      <c r="A41" s="30" t="s">
        <v>126</v>
      </c>
      <c r="B41" s="30" t="s">
        <v>264</v>
      </c>
      <c r="C41" s="30" t="s">
        <v>265</v>
      </c>
      <c r="D41" s="31" t="s">
        <v>229</v>
      </c>
      <c r="E41" s="30" t="s">
        <v>230</v>
      </c>
      <c r="F41" s="31" t="s">
        <v>131</v>
      </c>
      <c r="G41" s="31" t="s">
        <v>73</v>
      </c>
      <c r="H41" s="31" t="s">
        <v>131</v>
      </c>
      <c r="I41" s="31" t="s">
        <v>132</v>
      </c>
      <c r="J41" s="31" t="s">
        <v>133</v>
      </c>
      <c r="K41" s="30" t="s">
        <v>231</v>
      </c>
      <c r="L41" s="30" t="s">
        <v>232</v>
      </c>
      <c r="M41" s="30" t="s">
        <v>233</v>
      </c>
      <c r="N41" s="30" t="s">
        <v>131</v>
      </c>
      <c r="O41" s="30" t="s">
        <v>262</v>
      </c>
      <c r="P41" s="30" t="s">
        <v>254</v>
      </c>
      <c r="Q41" s="30" t="s">
        <v>12</v>
      </c>
      <c r="R41" s="30" t="s">
        <v>138</v>
      </c>
      <c r="S41" s="31" t="s">
        <v>139</v>
      </c>
      <c r="T41" s="30" t="s">
        <v>140</v>
      </c>
      <c r="U41" s="30" t="s">
        <v>141</v>
      </c>
      <c r="V41" s="32">
        <v>17.52</v>
      </c>
      <c r="W41" s="32">
        <v>17.52</v>
      </c>
      <c r="X41" s="31" t="s">
        <v>263</v>
      </c>
      <c r="Y41" s="31" t="s">
        <v>236</v>
      </c>
      <c r="Z41" s="31" t="s">
        <v>144</v>
      </c>
      <c r="AA41" s="31" t="s">
        <v>145</v>
      </c>
      <c r="AB41" s="31" t="s">
        <v>146</v>
      </c>
      <c r="AC41" s="31" t="s">
        <v>147</v>
      </c>
      <c r="AD41" s="31" t="s">
        <v>148</v>
      </c>
      <c r="AE41" s="31" t="s">
        <v>149</v>
      </c>
      <c r="AF41" s="31" t="s">
        <v>150</v>
      </c>
      <c r="AG41" s="33">
        <f>IFERROR(VLOOKUP(W41,Parametros_teste!$B$2:$E$422,2,0),0)</f>
        <v>1</v>
      </c>
      <c r="AH41" s="33">
        <f>IFERROR(VLOOKUP(W41,Parametros_teste!$B$2:$E$422,3,0),0)</f>
        <v>0</v>
      </c>
      <c r="AI41" s="33">
        <f t="shared" si="1"/>
        <v>1</v>
      </c>
    </row>
    <row r="42" ht="12.75" customHeight="1">
      <c r="A42" s="30" t="s">
        <v>126</v>
      </c>
      <c r="B42" s="30" t="s">
        <v>266</v>
      </c>
      <c r="C42" s="30" t="s">
        <v>267</v>
      </c>
      <c r="D42" s="31" t="s">
        <v>229</v>
      </c>
      <c r="E42" s="30" t="s">
        <v>230</v>
      </c>
      <c r="F42" s="31" t="s">
        <v>131</v>
      </c>
      <c r="G42" s="31" t="s">
        <v>72</v>
      </c>
      <c r="H42" s="31" t="s">
        <v>131</v>
      </c>
      <c r="I42" s="31" t="s">
        <v>132</v>
      </c>
      <c r="J42" s="31" t="s">
        <v>133</v>
      </c>
      <c r="K42" s="30" t="s">
        <v>231</v>
      </c>
      <c r="L42" s="30" t="s">
        <v>232</v>
      </c>
      <c r="M42" s="30" t="s">
        <v>233</v>
      </c>
      <c r="N42" s="30" t="s">
        <v>131</v>
      </c>
      <c r="O42" s="30" t="s">
        <v>262</v>
      </c>
      <c r="P42" s="30" t="s">
        <v>254</v>
      </c>
      <c r="Q42" s="30" t="s">
        <v>12</v>
      </c>
      <c r="R42" s="30" t="s">
        <v>138</v>
      </c>
      <c r="S42" s="31" t="s">
        <v>139</v>
      </c>
      <c r="T42" s="30" t="s">
        <v>140</v>
      </c>
      <c r="U42" s="30" t="s">
        <v>141</v>
      </c>
      <c r="V42" s="32">
        <v>17.52</v>
      </c>
      <c r="W42" s="32">
        <v>17.52</v>
      </c>
      <c r="X42" s="31" t="s">
        <v>263</v>
      </c>
      <c r="Y42" s="31" t="s">
        <v>236</v>
      </c>
      <c r="Z42" s="31" t="s">
        <v>144</v>
      </c>
      <c r="AA42" s="31" t="s">
        <v>145</v>
      </c>
      <c r="AB42" s="31" t="s">
        <v>146</v>
      </c>
      <c r="AC42" s="31" t="s">
        <v>147</v>
      </c>
      <c r="AD42" s="31" t="s">
        <v>148</v>
      </c>
      <c r="AE42" s="31" t="s">
        <v>149</v>
      </c>
      <c r="AF42" s="31" t="s">
        <v>150</v>
      </c>
      <c r="AG42" s="33">
        <f>IFERROR(VLOOKUP(W42,Parametros_teste!$B$2:$E$422,2,0),0)</f>
        <v>1</v>
      </c>
      <c r="AH42" s="33">
        <f>IFERROR(VLOOKUP(W42,Parametros_teste!$B$2:$E$422,3,0),0)</f>
        <v>0</v>
      </c>
      <c r="AI42" s="33">
        <f t="shared" si="1"/>
        <v>1</v>
      </c>
    </row>
    <row r="43" ht="12.75" customHeight="1">
      <c r="A43" s="30" t="s">
        <v>126</v>
      </c>
      <c r="B43" s="30" t="s">
        <v>268</v>
      </c>
      <c r="C43" s="30" t="s">
        <v>269</v>
      </c>
      <c r="D43" s="31" t="s">
        <v>229</v>
      </c>
      <c r="E43" s="30" t="s">
        <v>230</v>
      </c>
      <c r="F43" s="31" t="s">
        <v>131</v>
      </c>
      <c r="G43" s="31" t="s">
        <v>71</v>
      </c>
      <c r="H43" s="31" t="s">
        <v>131</v>
      </c>
      <c r="I43" s="31" t="s">
        <v>132</v>
      </c>
      <c r="J43" s="31" t="s">
        <v>133</v>
      </c>
      <c r="K43" s="30" t="s">
        <v>231</v>
      </c>
      <c r="L43" s="30" t="s">
        <v>232</v>
      </c>
      <c r="M43" s="30" t="s">
        <v>233</v>
      </c>
      <c r="N43" s="30" t="s">
        <v>131</v>
      </c>
      <c r="O43" s="30" t="s">
        <v>270</v>
      </c>
      <c r="P43" s="30" t="s">
        <v>254</v>
      </c>
      <c r="Q43" s="30" t="s">
        <v>12</v>
      </c>
      <c r="R43" s="30" t="s">
        <v>138</v>
      </c>
      <c r="S43" s="31" t="s">
        <v>139</v>
      </c>
      <c r="T43" s="30" t="s">
        <v>140</v>
      </c>
      <c r="U43" s="30" t="s">
        <v>141</v>
      </c>
      <c r="V43" s="32">
        <v>17.52</v>
      </c>
      <c r="W43" s="32">
        <v>17.52</v>
      </c>
      <c r="X43" s="31" t="s">
        <v>271</v>
      </c>
      <c r="Y43" s="31" t="s">
        <v>236</v>
      </c>
      <c r="Z43" s="31" t="s">
        <v>144</v>
      </c>
      <c r="AA43" s="31" t="s">
        <v>145</v>
      </c>
      <c r="AB43" s="31" t="s">
        <v>146</v>
      </c>
      <c r="AC43" s="31" t="s">
        <v>147</v>
      </c>
      <c r="AD43" s="31" t="s">
        <v>148</v>
      </c>
      <c r="AE43" s="31" t="s">
        <v>149</v>
      </c>
      <c r="AF43" s="31" t="s">
        <v>150</v>
      </c>
      <c r="AG43" s="33">
        <f>IFERROR(VLOOKUP(W43,Parametros_teste!$B$2:$E$422,2,0),0)</f>
        <v>1</v>
      </c>
      <c r="AH43" s="33">
        <f>IFERROR(VLOOKUP(W43,Parametros_teste!$B$2:$E$422,3,0),0)</f>
        <v>0</v>
      </c>
      <c r="AI43" s="33">
        <f t="shared" si="1"/>
        <v>1</v>
      </c>
    </row>
    <row r="44" ht="12.75" customHeight="1">
      <c r="A44" s="30" t="s">
        <v>126</v>
      </c>
      <c r="B44" s="30" t="s">
        <v>272</v>
      </c>
      <c r="C44" s="30" t="s">
        <v>273</v>
      </c>
      <c r="D44" s="31" t="s">
        <v>229</v>
      </c>
      <c r="E44" s="30" t="s">
        <v>230</v>
      </c>
      <c r="F44" s="31" t="s">
        <v>131</v>
      </c>
      <c r="G44" s="31" t="s">
        <v>70</v>
      </c>
      <c r="H44" s="31" t="s">
        <v>131</v>
      </c>
      <c r="I44" s="31" t="s">
        <v>132</v>
      </c>
      <c r="J44" s="31" t="s">
        <v>133</v>
      </c>
      <c r="K44" s="30" t="s">
        <v>231</v>
      </c>
      <c r="L44" s="30" t="s">
        <v>232</v>
      </c>
      <c r="M44" s="30" t="s">
        <v>233</v>
      </c>
      <c r="N44" s="30" t="s">
        <v>131</v>
      </c>
      <c r="O44" s="30" t="s">
        <v>270</v>
      </c>
      <c r="P44" s="30" t="s">
        <v>254</v>
      </c>
      <c r="Q44" s="30" t="s">
        <v>12</v>
      </c>
      <c r="R44" s="30" t="s">
        <v>138</v>
      </c>
      <c r="S44" s="31" t="s">
        <v>139</v>
      </c>
      <c r="T44" s="30" t="s">
        <v>140</v>
      </c>
      <c r="U44" s="30" t="s">
        <v>141</v>
      </c>
      <c r="V44" s="32">
        <v>17.52</v>
      </c>
      <c r="W44" s="32">
        <v>17.52</v>
      </c>
      <c r="X44" s="31" t="s">
        <v>271</v>
      </c>
      <c r="Y44" s="31" t="s">
        <v>236</v>
      </c>
      <c r="Z44" s="31" t="s">
        <v>144</v>
      </c>
      <c r="AA44" s="31" t="s">
        <v>145</v>
      </c>
      <c r="AB44" s="31" t="s">
        <v>146</v>
      </c>
      <c r="AC44" s="31" t="s">
        <v>147</v>
      </c>
      <c r="AD44" s="31" t="s">
        <v>148</v>
      </c>
      <c r="AE44" s="31" t="s">
        <v>149</v>
      </c>
      <c r="AF44" s="31" t="s">
        <v>150</v>
      </c>
      <c r="AG44" s="33">
        <f>IFERROR(VLOOKUP(W44,Parametros_teste!$B$2:$E$422,2,0),0)</f>
        <v>1</v>
      </c>
      <c r="AH44" s="33">
        <f>IFERROR(VLOOKUP(W44,Parametros_teste!$B$2:$E$422,3,0),0)</f>
        <v>0</v>
      </c>
      <c r="AI44" s="33">
        <f t="shared" si="1"/>
        <v>1</v>
      </c>
    </row>
    <row r="45" ht="12.75" customHeight="1">
      <c r="A45" s="30" t="s">
        <v>126</v>
      </c>
      <c r="B45" s="30" t="s">
        <v>274</v>
      </c>
      <c r="C45" s="30" t="s">
        <v>275</v>
      </c>
      <c r="D45" s="31" t="s">
        <v>229</v>
      </c>
      <c r="E45" s="30" t="s">
        <v>230</v>
      </c>
      <c r="F45" s="31" t="s">
        <v>131</v>
      </c>
      <c r="G45" s="31" t="s">
        <v>69</v>
      </c>
      <c r="H45" s="31" t="s">
        <v>131</v>
      </c>
      <c r="I45" s="31" t="s">
        <v>132</v>
      </c>
      <c r="J45" s="31" t="s">
        <v>133</v>
      </c>
      <c r="K45" s="30" t="s">
        <v>231</v>
      </c>
      <c r="L45" s="30" t="s">
        <v>232</v>
      </c>
      <c r="M45" s="30" t="s">
        <v>233</v>
      </c>
      <c r="N45" s="30" t="s">
        <v>131</v>
      </c>
      <c r="O45" s="30" t="s">
        <v>270</v>
      </c>
      <c r="P45" s="30" t="s">
        <v>254</v>
      </c>
      <c r="Q45" s="30" t="s">
        <v>12</v>
      </c>
      <c r="R45" s="30" t="s">
        <v>138</v>
      </c>
      <c r="S45" s="31" t="s">
        <v>139</v>
      </c>
      <c r="T45" s="30" t="s">
        <v>140</v>
      </c>
      <c r="U45" s="30" t="s">
        <v>141</v>
      </c>
      <c r="V45" s="32">
        <v>17.52</v>
      </c>
      <c r="W45" s="32">
        <v>17.52</v>
      </c>
      <c r="X45" s="31" t="s">
        <v>271</v>
      </c>
      <c r="Y45" s="31" t="s">
        <v>236</v>
      </c>
      <c r="Z45" s="31" t="s">
        <v>144</v>
      </c>
      <c r="AA45" s="31" t="s">
        <v>145</v>
      </c>
      <c r="AB45" s="31" t="s">
        <v>146</v>
      </c>
      <c r="AC45" s="31" t="s">
        <v>147</v>
      </c>
      <c r="AD45" s="31" t="s">
        <v>148</v>
      </c>
      <c r="AE45" s="31" t="s">
        <v>149</v>
      </c>
      <c r="AF45" s="31" t="s">
        <v>150</v>
      </c>
      <c r="AG45" s="33">
        <f>IFERROR(VLOOKUP(W45,Parametros_teste!$B$2:$E$422,2,0),0)</f>
        <v>1</v>
      </c>
      <c r="AH45" s="33">
        <f>IFERROR(VLOOKUP(W45,Parametros_teste!$B$2:$E$422,3,0),0)</f>
        <v>0</v>
      </c>
      <c r="AI45" s="33">
        <f t="shared" si="1"/>
        <v>1</v>
      </c>
    </row>
    <row r="46" ht="12.75" customHeight="1">
      <c r="A46" s="30" t="s">
        <v>126</v>
      </c>
      <c r="B46" s="30" t="s">
        <v>276</v>
      </c>
      <c r="C46" s="30" t="s">
        <v>277</v>
      </c>
      <c r="D46" s="31" t="s">
        <v>229</v>
      </c>
      <c r="E46" s="30" t="s">
        <v>230</v>
      </c>
      <c r="F46" s="31" t="s">
        <v>131</v>
      </c>
      <c r="G46" s="31" t="s">
        <v>68</v>
      </c>
      <c r="H46" s="31" t="s">
        <v>131</v>
      </c>
      <c r="I46" s="31" t="s">
        <v>153</v>
      </c>
      <c r="J46" s="31" t="s">
        <v>133</v>
      </c>
      <c r="K46" s="30" t="s">
        <v>231</v>
      </c>
      <c r="L46" s="30" t="s">
        <v>232</v>
      </c>
      <c r="M46" s="30" t="s">
        <v>233</v>
      </c>
      <c r="N46" s="30" t="s">
        <v>131</v>
      </c>
      <c r="O46" s="30" t="s">
        <v>278</v>
      </c>
      <c r="P46" s="30" t="s">
        <v>254</v>
      </c>
      <c r="Q46" s="30" t="s">
        <v>12</v>
      </c>
      <c r="R46" s="30" t="s">
        <v>138</v>
      </c>
      <c r="S46" s="31" t="s">
        <v>139</v>
      </c>
      <c r="T46" s="30" t="s">
        <v>140</v>
      </c>
      <c r="U46" s="30" t="s">
        <v>141</v>
      </c>
      <c r="V46" s="32">
        <v>17.52</v>
      </c>
      <c r="W46" s="32">
        <v>17.52</v>
      </c>
      <c r="X46" s="31" t="s">
        <v>279</v>
      </c>
      <c r="Y46" s="31" t="s">
        <v>236</v>
      </c>
      <c r="Z46" s="31" t="s">
        <v>144</v>
      </c>
      <c r="AA46" s="31" t="s">
        <v>145</v>
      </c>
      <c r="AB46" s="31" t="s">
        <v>146</v>
      </c>
      <c r="AC46" s="31" t="s">
        <v>147</v>
      </c>
      <c r="AD46" s="31" t="s">
        <v>148</v>
      </c>
      <c r="AE46" s="31" t="s">
        <v>149</v>
      </c>
      <c r="AF46" s="31" t="s">
        <v>150</v>
      </c>
      <c r="AG46" s="33">
        <f>IFERROR(VLOOKUP(W46,Parametros_teste!$B$2:$E$422,2,0),0)</f>
        <v>1</v>
      </c>
      <c r="AH46" s="33">
        <f>IFERROR(VLOOKUP(W46,Parametros_teste!$B$2:$E$422,3,0),0)</f>
        <v>0</v>
      </c>
      <c r="AI46" s="33">
        <f t="shared" si="1"/>
        <v>1</v>
      </c>
    </row>
    <row r="47" ht="12.75" customHeight="1">
      <c r="A47" s="30" t="s">
        <v>126</v>
      </c>
      <c r="B47" s="30" t="s">
        <v>280</v>
      </c>
      <c r="C47" s="30" t="s">
        <v>281</v>
      </c>
      <c r="D47" s="31" t="s">
        <v>229</v>
      </c>
      <c r="E47" s="30" t="s">
        <v>230</v>
      </c>
      <c r="F47" s="31" t="s">
        <v>131</v>
      </c>
      <c r="G47" s="31" t="s">
        <v>67</v>
      </c>
      <c r="H47" s="31" t="s">
        <v>131</v>
      </c>
      <c r="I47" s="31" t="s">
        <v>132</v>
      </c>
      <c r="J47" s="31" t="s">
        <v>133</v>
      </c>
      <c r="K47" s="30" t="s">
        <v>231</v>
      </c>
      <c r="L47" s="30" t="s">
        <v>232</v>
      </c>
      <c r="M47" s="30" t="s">
        <v>233</v>
      </c>
      <c r="N47" s="30" t="s">
        <v>131</v>
      </c>
      <c r="O47" s="30" t="s">
        <v>278</v>
      </c>
      <c r="P47" s="30" t="s">
        <v>254</v>
      </c>
      <c r="Q47" s="30" t="s">
        <v>12</v>
      </c>
      <c r="R47" s="30" t="s">
        <v>138</v>
      </c>
      <c r="S47" s="31" t="s">
        <v>139</v>
      </c>
      <c r="T47" s="30" t="s">
        <v>140</v>
      </c>
      <c r="U47" s="30" t="s">
        <v>141</v>
      </c>
      <c r="V47" s="32">
        <v>17.52</v>
      </c>
      <c r="W47" s="32">
        <v>17.52</v>
      </c>
      <c r="X47" s="31" t="s">
        <v>279</v>
      </c>
      <c r="Y47" s="31" t="s">
        <v>236</v>
      </c>
      <c r="Z47" s="31" t="s">
        <v>144</v>
      </c>
      <c r="AA47" s="31" t="s">
        <v>145</v>
      </c>
      <c r="AB47" s="31" t="s">
        <v>146</v>
      </c>
      <c r="AC47" s="31" t="s">
        <v>147</v>
      </c>
      <c r="AD47" s="31" t="s">
        <v>148</v>
      </c>
      <c r="AE47" s="31" t="s">
        <v>149</v>
      </c>
      <c r="AF47" s="31" t="s">
        <v>150</v>
      </c>
      <c r="AG47" s="33">
        <f>IFERROR(VLOOKUP(W47,Parametros_teste!$B$2:$E$422,2,0),0)</f>
        <v>1</v>
      </c>
      <c r="AH47" s="33">
        <f>IFERROR(VLOOKUP(W47,Parametros_teste!$B$2:$E$422,3,0),0)</f>
        <v>0</v>
      </c>
      <c r="AI47" s="33">
        <f t="shared" si="1"/>
        <v>1</v>
      </c>
    </row>
    <row r="48" ht="12.75" customHeight="1">
      <c r="A48" s="30" t="s">
        <v>126</v>
      </c>
      <c r="B48" s="30" t="s">
        <v>282</v>
      </c>
      <c r="C48" s="30" t="s">
        <v>283</v>
      </c>
      <c r="D48" s="31" t="s">
        <v>229</v>
      </c>
      <c r="E48" s="30" t="s">
        <v>230</v>
      </c>
      <c r="F48" s="31" t="s">
        <v>131</v>
      </c>
      <c r="G48" s="31" t="s">
        <v>66</v>
      </c>
      <c r="H48" s="31" t="s">
        <v>131</v>
      </c>
      <c r="I48" s="31" t="s">
        <v>132</v>
      </c>
      <c r="J48" s="31" t="s">
        <v>133</v>
      </c>
      <c r="K48" s="30" t="s">
        <v>231</v>
      </c>
      <c r="L48" s="30" t="s">
        <v>232</v>
      </c>
      <c r="M48" s="30" t="s">
        <v>233</v>
      </c>
      <c r="N48" s="30" t="s">
        <v>131</v>
      </c>
      <c r="O48" s="30" t="s">
        <v>278</v>
      </c>
      <c r="P48" s="30" t="s">
        <v>254</v>
      </c>
      <c r="Q48" s="30" t="s">
        <v>12</v>
      </c>
      <c r="R48" s="30" t="s">
        <v>138</v>
      </c>
      <c r="S48" s="31" t="s">
        <v>139</v>
      </c>
      <c r="T48" s="30" t="s">
        <v>140</v>
      </c>
      <c r="U48" s="30" t="s">
        <v>141</v>
      </c>
      <c r="V48" s="32">
        <v>17.52</v>
      </c>
      <c r="W48" s="32">
        <v>17.52</v>
      </c>
      <c r="X48" s="31" t="s">
        <v>279</v>
      </c>
      <c r="Y48" s="31" t="s">
        <v>236</v>
      </c>
      <c r="Z48" s="31" t="s">
        <v>144</v>
      </c>
      <c r="AA48" s="31" t="s">
        <v>145</v>
      </c>
      <c r="AB48" s="31" t="s">
        <v>146</v>
      </c>
      <c r="AC48" s="31" t="s">
        <v>147</v>
      </c>
      <c r="AD48" s="31" t="s">
        <v>148</v>
      </c>
      <c r="AE48" s="31" t="s">
        <v>149</v>
      </c>
      <c r="AF48" s="31" t="s">
        <v>150</v>
      </c>
      <c r="AG48" s="33">
        <f>IFERROR(VLOOKUP(W48,Parametros_teste!$B$2:$E$422,2,0),0)</f>
        <v>1</v>
      </c>
      <c r="AH48" s="33">
        <f>IFERROR(VLOOKUP(W48,Parametros_teste!$B$2:$E$422,3,0),0)</f>
        <v>0</v>
      </c>
      <c r="AI48" s="33">
        <f t="shared" si="1"/>
        <v>1</v>
      </c>
    </row>
    <row r="49" ht="12.75" customHeight="1">
      <c r="A49" s="30" t="s">
        <v>126</v>
      </c>
      <c r="B49" s="30" t="s">
        <v>284</v>
      </c>
      <c r="C49" s="30" t="s">
        <v>285</v>
      </c>
      <c r="D49" s="31" t="s">
        <v>229</v>
      </c>
      <c r="E49" s="30" t="s">
        <v>230</v>
      </c>
      <c r="F49" s="31" t="s">
        <v>131</v>
      </c>
      <c r="G49" s="31" t="s">
        <v>65</v>
      </c>
      <c r="H49" s="31" t="s">
        <v>131</v>
      </c>
      <c r="I49" s="31" t="s">
        <v>132</v>
      </c>
      <c r="J49" s="31" t="s">
        <v>133</v>
      </c>
      <c r="K49" s="30" t="s">
        <v>231</v>
      </c>
      <c r="L49" s="30" t="s">
        <v>232</v>
      </c>
      <c r="M49" s="30" t="s">
        <v>233</v>
      </c>
      <c r="N49" s="30" t="s">
        <v>131</v>
      </c>
      <c r="O49" s="30" t="s">
        <v>278</v>
      </c>
      <c r="P49" s="30" t="s">
        <v>254</v>
      </c>
      <c r="Q49" s="30" t="s">
        <v>12</v>
      </c>
      <c r="R49" s="30" t="s">
        <v>138</v>
      </c>
      <c r="S49" s="31" t="s">
        <v>139</v>
      </c>
      <c r="T49" s="30" t="s">
        <v>140</v>
      </c>
      <c r="U49" s="30" t="s">
        <v>141</v>
      </c>
      <c r="V49" s="32">
        <v>17.52</v>
      </c>
      <c r="W49" s="32">
        <v>17.52</v>
      </c>
      <c r="X49" s="31" t="s">
        <v>279</v>
      </c>
      <c r="Y49" s="31" t="s">
        <v>236</v>
      </c>
      <c r="Z49" s="31" t="s">
        <v>144</v>
      </c>
      <c r="AA49" s="31" t="s">
        <v>145</v>
      </c>
      <c r="AB49" s="31" t="s">
        <v>146</v>
      </c>
      <c r="AC49" s="31" t="s">
        <v>147</v>
      </c>
      <c r="AD49" s="31" t="s">
        <v>148</v>
      </c>
      <c r="AE49" s="31" t="s">
        <v>149</v>
      </c>
      <c r="AF49" s="31" t="s">
        <v>150</v>
      </c>
      <c r="AG49" s="33">
        <f>IFERROR(VLOOKUP(W49,Parametros_teste!$B$2:$E$422,2,0),0)</f>
        <v>1</v>
      </c>
      <c r="AH49" s="33">
        <f>IFERROR(VLOOKUP(W49,Parametros_teste!$B$2:$E$422,3,0),0)</f>
        <v>0</v>
      </c>
      <c r="AI49" s="33">
        <f t="shared" si="1"/>
        <v>1</v>
      </c>
    </row>
    <row r="50" ht="12.75" customHeight="1">
      <c r="A50" s="30" t="s">
        <v>126</v>
      </c>
      <c r="B50" s="30" t="s">
        <v>286</v>
      </c>
      <c r="C50" s="30" t="s">
        <v>287</v>
      </c>
      <c r="D50" s="31" t="s">
        <v>229</v>
      </c>
      <c r="E50" s="30" t="s">
        <v>230</v>
      </c>
      <c r="F50" s="31" t="s">
        <v>131</v>
      </c>
      <c r="G50" s="31" t="s">
        <v>64</v>
      </c>
      <c r="H50" s="31" t="s">
        <v>131</v>
      </c>
      <c r="I50" s="31" t="s">
        <v>132</v>
      </c>
      <c r="J50" s="31" t="s">
        <v>133</v>
      </c>
      <c r="K50" s="30" t="s">
        <v>231</v>
      </c>
      <c r="L50" s="30" t="s">
        <v>232</v>
      </c>
      <c r="M50" s="30" t="s">
        <v>233</v>
      </c>
      <c r="N50" s="30" t="s">
        <v>131</v>
      </c>
      <c r="O50" s="30" t="s">
        <v>278</v>
      </c>
      <c r="P50" s="30" t="s">
        <v>254</v>
      </c>
      <c r="Q50" s="30" t="s">
        <v>12</v>
      </c>
      <c r="R50" s="30" t="s">
        <v>138</v>
      </c>
      <c r="S50" s="31" t="s">
        <v>139</v>
      </c>
      <c r="T50" s="30" t="s">
        <v>140</v>
      </c>
      <c r="U50" s="30" t="s">
        <v>141</v>
      </c>
      <c r="V50" s="32">
        <v>17.52</v>
      </c>
      <c r="W50" s="32">
        <v>17.52</v>
      </c>
      <c r="X50" s="31" t="s">
        <v>279</v>
      </c>
      <c r="Y50" s="31" t="s">
        <v>236</v>
      </c>
      <c r="Z50" s="31" t="s">
        <v>144</v>
      </c>
      <c r="AA50" s="31" t="s">
        <v>145</v>
      </c>
      <c r="AB50" s="31" t="s">
        <v>146</v>
      </c>
      <c r="AC50" s="31" t="s">
        <v>147</v>
      </c>
      <c r="AD50" s="31" t="s">
        <v>148</v>
      </c>
      <c r="AE50" s="31" t="s">
        <v>149</v>
      </c>
      <c r="AF50" s="31" t="s">
        <v>150</v>
      </c>
      <c r="AG50" s="33">
        <f>IFERROR(VLOOKUP(W50,Parametros_teste!$B$2:$E$422,2,0),0)</f>
        <v>1</v>
      </c>
      <c r="AH50" s="33">
        <f>IFERROR(VLOOKUP(W50,Parametros_teste!$B$2:$E$422,3,0),0)</f>
        <v>0</v>
      </c>
      <c r="AI50" s="33">
        <f t="shared" si="1"/>
        <v>1</v>
      </c>
    </row>
    <row r="51" ht="12.75" customHeight="1">
      <c r="AG51" s="34"/>
      <c r="AH51" s="34"/>
      <c r="AI51" s="34"/>
    </row>
    <row r="52" ht="12.75" customHeight="1">
      <c r="AG52" s="34"/>
      <c r="AH52" s="34"/>
      <c r="AI52" s="34"/>
    </row>
    <row r="53" ht="12.75" customHeight="1">
      <c r="AG53" s="34"/>
      <c r="AH53" s="34"/>
      <c r="AI53" s="34"/>
    </row>
    <row r="54" ht="12.75" customHeight="1">
      <c r="AG54" s="34"/>
      <c r="AH54" s="34"/>
      <c r="AI54" s="34"/>
    </row>
    <row r="55" ht="12.75" customHeight="1">
      <c r="AG55" s="34"/>
      <c r="AH55" s="34"/>
      <c r="AI55" s="34"/>
    </row>
    <row r="56" ht="12.75" customHeight="1">
      <c r="AG56" s="34"/>
      <c r="AH56" s="34"/>
      <c r="AI56" s="34"/>
    </row>
    <row r="57" ht="12.75" customHeight="1">
      <c r="AG57" s="34"/>
      <c r="AH57" s="34"/>
      <c r="AI57" s="34"/>
    </row>
    <row r="58" ht="12.75" customHeight="1">
      <c r="AG58" s="34"/>
      <c r="AH58" s="34"/>
      <c r="AI58" s="34"/>
    </row>
    <row r="59" ht="12.75" customHeight="1">
      <c r="AG59" s="34"/>
      <c r="AH59" s="34"/>
      <c r="AI59" s="34"/>
    </row>
    <row r="60" ht="12.75" customHeight="1">
      <c r="AG60" s="34"/>
      <c r="AH60" s="34"/>
      <c r="AI60" s="34"/>
    </row>
    <row r="61" ht="12.75" customHeight="1">
      <c r="AG61" s="34"/>
      <c r="AH61" s="34"/>
      <c r="AI61" s="34"/>
    </row>
    <row r="62" ht="12.75" customHeight="1">
      <c r="AG62" s="34"/>
      <c r="AH62" s="34"/>
      <c r="AI62" s="34"/>
    </row>
    <row r="63" ht="12.75" customHeight="1">
      <c r="AG63" s="34"/>
      <c r="AH63" s="34"/>
      <c r="AI63" s="34"/>
    </row>
    <row r="64" ht="12.75" customHeight="1">
      <c r="AG64" s="34"/>
      <c r="AH64" s="34"/>
      <c r="AI64" s="34"/>
    </row>
    <row r="65" ht="12.75" customHeight="1">
      <c r="AG65" s="34"/>
      <c r="AH65" s="34"/>
      <c r="AI65" s="34"/>
    </row>
    <row r="66" ht="12.75" customHeight="1">
      <c r="AG66" s="34"/>
      <c r="AH66" s="34"/>
      <c r="AI66" s="34"/>
    </row>
    <row r="67" ht="12.75" customHeight="1">
      <c r="AG67" s="34"/>
      <c r="AH67" s="34"/>
      <c r="AI67" s="34"/>
    </row>
    <row r="68" ht="12.75" customHeight="1">
      <c r="AG68" s="34"/>
      <c r="AH68" s="34"/>
      <c r="AI68" s="34"/>
    </row>
    <row r="69" ht="12.75" customHeight="1">
      <c r="AG69" s="34"/>
      <c r="AH69" s="34"/>
      <c r="AI69" s="34"/>
    </row>
    <row r="70" ht="12.75" customHeight="1">
      <c r="AG70" s="34"/>
      <c r="AH70" s="34"/>
      <c r="AI70" s="34"/>
    </row>
    <row r="71" ht="12.75" customHeight="1">
      <c r="AG71" s="34"/>
      <c r="AH71" s="34"/>
      <c r="AI71" s="34"/>
    </row>
    <row r="72" ht="12.75" customHeight="1">
      <c r="AG72" s="34"/>
      <c r="AH72" s="34"/>
      <c r="AI72" s="34"/>
    </row>
    <row r="73" ht="12.75" customHeight="1">
      <c r="AG73" s="34"/>
      <c r="AH73" s="34"/>
      <c r="AI73" s="34"/>
    </row>
    <row r="74" ht="12.75" customHeight="1">
      <c r="AG74" s="34"/>
      <c r="AH74" s="34"/>
      <c r="AI74" s="34"/>
    </row>
    <row r="75" ht="12.75" customHeight="1">
      <c r="AG75" s="34"/>
      <c r="AH75" s="34"/>
      <c r="AI75" s="34"/>
    </row>
    <row r="76" ht="12.75" customHeight="1">
      <c r="AG76" s="34"/>
      <c r="AH76" s="34"/>
      <c r="AI76" s="34"/>
    </row>
    <row r="77" ht="12.75" customHeight="1">
      <c r="AG77" s="34"/>
      <c r="AH77" s="34"/>
      <c r="AI77" s="34"/>
    </row>
    <row r="78" ht="12.75" customHeight="1">
      <c r="AG78" s="34"/>
      <c r="AH78" s="34"/>
      <c r="AI78" s="34"/>
    </row>
    <row r="79" ht="12.75" customHeight="1">
      <c r="AG79" s="34"/>
      <c r="AH79" s="34"/>
      <c r="AI79" s="34"/>
    </row>
    <row r="80" ht="12.75" customHeight="1">
      <c r="AG80" s="34"/>
      <c r="AH80" s="34"/>
      <c r="AI80" s="34"/>
    </row>
    <row r="81" ht="12.75" customHeight="1">
      <c r="AG81" s="34"/>
      <c r="AH81" s="34"/>
      <c r="AI81" s="34"/>
    </row>
    <row r="82" ht="12.75" customHeight="1">
      <c r="AG82" s="34"/>
      <c r="AH82" s="34"/>
      <c r="AI82" s="34"/>
    </row>
    <row r="83" ht="12.75" customHeight="1">
      <c r="AG83" s="34"/>
      <c r="AH83" s="34"/>
      <c r="AI83" s="34"/>
    </row>
    <row r="84" ht="12.75" customHeight="1">
      <c r="AG84" s="34"/>
      <c r="AH84" s="34"/>
      <c r="AI84" s="34"/>
    </row>
    <row r="85" ht="12.75" customHeight="1">
      <c r="AG85" s="34"/>
      <c r="AH85" s="34"/>
      <c r="AI85" s="34"/>
    </row>
    <row r="86" ht="12.75" customHeight="1">
      <c r="AG86" s="34"/>
      <c r="AH86" s="34"/>
      <c r="AI86" s="34"/>
    </row>
    <row r="87" ht="12.75" customHeight="1">
      <c r="AG87" s="34"/>
      <c r="AH87" s="34"/>
      <c r="AI87" s="34"/>
    </row>
    <row r="88" ht="12.75" customHeight="1">
      <c r="AG88" s="34"/>
      <c r="AH88" s="34"/>
      <c r="AI88" s="34"/>
    </row>
    <row r="89" ht="12.75" customHeight="1">
      <c r="AG89" s="34"/>
      <c r="AH89" s="34"/>
      <c r="AI89" s="34"/>
    </row>
    <row r="90" ht="12.75" customHeight="1">
      <c r="AG90" s="34"/>
      <c r="AH90" s="34"/>
      <c r="AI90" s="34"/>
    </row>
    <row r="91" ht="12.75" customHeight="1">
      <c r="AG91" s="34"/>
      <c r="AH91" s="34"/>
      <c r="AI91" s="34"/>
    </row>
    <row r="92" ht="12.75" customHeight="1">
      <c r="AG92" s="34"/>
      <c r="AH92" s="34"/>
      <c r="AI92" s="34"/>
    </row>
    <row r="93" ht="12.75" customHeight="1">
      <c r="AG93" s="34"/>
      <c r="AH93" s="34"/>
      <c r="AI93" s="34"/>
    </row>
    <row r="94" ht="12.75" customHeight="1">
      <c r="AG94" s="34"/>
      <c r="AH94" s="34"/>
      <c r="AI94" s="34"/>
    </row>
    <row r="95" ht="12.75" customHeight="1">
      <c r="AG95" s="34"/>
      <c r="AH95" s="34"/>
      <c r="AI95" s="34"/>
    </row>
    <row r="96" ht="12.75" customHeight="1">
      <c r="AG96" s="34"/>
      <c r="AH96" s="34"/>
      <c r="AI96" s="34"/>
    </row>
    <row r="97" ht="12.75" customHeight="1">
      <c r="AG97" s="34"/>
      <c r="AH97" s="34"/>
      <c r="AI97" s="34"/>
    </row>
    <row r="98" ht="12.75" customHeight="1">
      <c r="AG98" s="34"/>
      <c r="AH98" s="34"/>
      <c r="AI98" s="34"/>
    </row>
    <row r="99" ht="12.75" customHeight="1">
      <c r="AG99" s="34"/>
      <c r="AH99" s="34"/>
      <c r="AI99" s="34"/>
    </row>
    <row r="100" ht="12.75" customHeight="1">
      <c r="AG100" s="34"/>
      <c r="AH100" s="34"/>
      <c r="AI100" s="34"/>
    </row>
    <row r="101" ht="12.75" customHeight="1">
      <c r="AG101" s="34"/>
      <c r="AH101" s="34"/>
      <c r="AI101" s="34"/>
    </row>
    <row r="102" ht="12.75" customHeight="1">
      <c r="AG102" s="34"/>
      <c r="AH102" s="34"/>
      <c r="AI102" s="34"/>
    </row>
    <row r="103" ht="12.75" customHeight="1">
      <c r="AG103" s="34"/>
      <c r="AH103" s="34"/>
      <c r="AI103" s="34"/>
    </row>
    <row r="104" ht="12.75" customHeight="1">
      <c r="AG104" s="34"/>
      <c r="AH104" s="34"/>
      <c r="AI104" s="34"/>
    </row>
    <row r="105" ht="12.75" customHeight="1">
      <c r="AG105" s="34"/>
      <c r="AH105" s="34"/>
      <c r="AI105" s="34"/>
    </row>
    <row r="106" ht="12.75" customHeight="1">
      <c r="AG106" s="34"/>
      <c r="AH106" s="34"/>
      <c r="AI106" s="34"/>
    </row>
    <row r="107" ht="12.75" customHeight="1">
      <c r="AG107" s="34"/>
      <c r="AH107" s="34"/>
      <c r="AI107" s="34"/>
    </row>
    <row r="108" ht="12.75" customHeight="1">
      <c r="AG108" s="34"/>
      <c r="AH108" s="34"/>
      <c r="AI108" s="34"/>
    </row>
    <row r="109" ht="12.75" customHeight="1">
      <c r="AG109" s="34"/>
      <c r="AH109" s="34"/>
      <c r="AI109" s="34"/>
    </row>
    <row r="110" ht="12.75" customHeight="1">
      <c r="AG110" s="34"/>
      <c r="AH110" s="34"/>
      <c r="AI110" s="34"/>
    </row>
    <row r="111" ht="12.75" customHeight="1">
      <c r="AG111" s="34"/>
      <c r="AH111" s="34"/>
      <c r="AI111" s="34"/>
    </row>
    <row r="112" ht="12.75" customHeight="1">
      <c r="AG112" s="34"/>
      <c r="AH112" s="34"/>
      <c r="AI112" s="34"/>
    </row>
    <row r="113" ht="12.75" customHeight="1">
      <c r="AG113" s="34"/>
      <c r="AH113" s="34"/>
      <c r="AI113" s="34"/>
    </row>
    <row r="114" ht="12.75" customHeight="1">
      <c r="AG114" s="34"/>
      <c r="AH114" s="34"/>
      <c r="AI114" s="34"/>
    </row>
    <row r="115" ht="12.75" customHeight="1">
      <c r="AG115" s="34"/>
      <c r="AH115" s="34"/>
      <c r="AI115" s="34"/>
    </row>
    <row r="116" ht="12.75" customHeight="1">
      <c r="AG116" s="34"/>
      <c r="AH116" s="34"/>
      <c r="AI116" s="34"/>
    </row>
    <row r="117" ht="12.75" customHeight="1">
      <c r="AG117" s="34"/>
      <c r="AH117" s="34"/>
      <c r="AI117" s="34"/>
    </row>
    <row r="118" ht="12.75" customHeight="1">
      <c r="AG118" s="34"/>
      <c r="AH118" s="34"/>
      <c r="AI118" s="34"/>
    </row>
    <row r="119" ht="12.75" customHeight="1">
      <c r="AG119" s="34"/>
      <c r="AH119" s="34"/>
      <c r="AI119" s="34"/>
    </row>
    <row r="120" ht="12.75" customHeight="1">
      <c r="AG120" s="34"/>
      <c r="AH120" s="34"/>
      <c r="AI120" s="34"/>
    </row>
    <row r="121" ht="12.75" customHeight="1">
      <c r="AG121" s="34"/>
      <c r="AH121" s="34"/>
      <c r="AI121" s="34"/>
    </row>
    <row r="122" ht="12.75" customHeight="1">
      <c r="AG122" s="34"/>
      <c r="AH122" s="34"/>
      <c r="AI122" s="34"/>
    </row>
    <row r="123" ht="12.75" customHeight="1">
      <c r="AG123" s="34"/>
      <c r="AH123" s="34"/>
      <c r="AI123" s="34"/>
    </row>
    <row r="124" ht="12.75" customHeight="1">
      <c r="AG124" s="34"/>
      <c r="AH124" s="34"/>
      <c r="AI124" s="34"/>
    </row>
    <row r="125" ht="12.75" customHeight="1">
      <c r="AG125" s="34"/>
      <c r="AH125" s="34"/>
      <c r="AI125" s="34"/>
    </row>
    <row r="126" ht="12.75" customHeight="1">
      <c r="AG126" s="34"/>
      <c r="AH126" s="34"/>
      <c r="AI126" s="34"/>
    </row>
    <row r="127" ht="12.75" customHeight="1">
      <c r="AG127" s="34"/>
      <c r="AH127" s="34"/>
      <c r="AI127" s="34"/>
    </row>
    <row r="128" ht="12.75" customHeight="1">
      <c r="AG128" s="34"/>
      <c r="AH128" s="34"/>
      <c r="AI128" s="34"/>
    </row>
    <row r="129" ht="12.75" customHeight="1">
      <c r="AG129" s="34"/>
      <c r="AH129" s="34"/>
      <c r="AI129" s="34"/>
    </row>
    <row r="130" ht="12.75" customHeight="1">
      <c r="AG130" s="34"/>
      <c r="AH130" s="34"/>
      <c r="AI130" s="34"/>
    </row>
    <row r="131" ht="12.75" customHeight="1">
      <c r="AG131" s="34"/>
      <c r="AH131" s="34"/>
      <c r="AI131" s="34"/>
    </row>
    <row r="132" ht="12.75" customHeight="1">
      <c r="AG132" s="34"/>
      <c r="AH132" s="34"/>
      <c r="AI132" s="34"/>
    </row>
    <row r="133" ht="12.75" customHeight="1">
      <c r="AG133" s="34"/>
      <c r="AH133" s="34"/>
      <c r="AI133" s="34"/>
    </row>
    <row r="134" ht="12.75" customHeight="1">
      <c r="AG134" s="34"/>
      <c r="AH134" s="34"/>
      <c r="AI134" s="34"/>
    </row>
    <row r="135" ht="12.75" customHeight="1">
      <c r="AG135" s="34"/>
      <c r="AH135" s="34"/>
      <c r="AI135" s="34"/>
    </row>
    <row r="136" ht="12.75" customHeight="1">
      <c r="AG136" s="34"/>
      <c r="AH136" s="34"/>
      <c r="AI136" s="34"/>
    </row>
    <row r="137" ht="12.75" customHeight="1">
      <c r="AG137" s="34"/>
      <c r="AH137" s="34"/>
      <c r="AI137" s="34"/>
    </row>
    <row r="138" ht="12.75" customHeight="1">
      <c r="AG138" s="34"/>
      <c r="AH138" s="34"/>
      <c r="AI138" s="34"/>
    </row>
    <row r="139" ht="12.75" customHeight="1">
      <c r="AG139" s="34"/>
      <c r="AH139" s="34"/>
      <c r="AI139" s="34"/>
    </row>
    <row r="140" ht="12.75" customHeight="1">
      <c r="AG140" s="34"/>
      <c r="AH140" s="34"/>
      <c r="AI140" s="34"/>
    </row>
    <row r="141" ht="12.75" customHeight="1">
      <c r="AG141" s="34"/>
      <c r="AH141" s="34"/>
      <c r="AI141" s="34"/>
    </row>
    <row r="142" ht="12.75" customHeight="1">
      <c r="AG142" s="34"/>
      <c r="AH142" s="34"/>
      <c r="AI142" s="34"/>
    </row>
    <row r="143" ht="12.75" customHeight="1">
      <c r="AG143" s="34"/>
      <c r="AH143" s="34"/>
      <c r="AI143" s="34"/>
    </row>
    <row r="144" ht="12.75" customHeight="1">
      <c r="AG144" s="34"/>
      <c r="AH144" s="34"/>
      <c r="AI144" s="34"/>
    </row>
    <row r="145" ht="12.75" customHeight="1">
      <c r="AG145" s="34"/>
      <c r="AH145" s="34"/>
      <c r="AI145" s="34"/>
    </row>
    <row r="146" ht="12.75" customHeight="1">
      <c r="AG146" s="34"/>
      <c r="AH146" s="34"/>
      <c r="AI146" s="34"/>
    </row>
    <row r="147" ht="12.75" customHeight="1">
      <c r="AG147" s="34"/>
      <c r="AH147" s="34"/>
      <c r="AI147" s="34"/>
    </row>
    <row r="148" ht="12.75" customHeight="1">
      <c r="AG148" s="34"/>
      <c r="AH148" s="34"/>
      <c r="AI148" s="34"/>
    </row>
    <row r="149" ht="12.75" customHeight="1">
      <c r="AG149" s="34"/>
      <c r="AH149" s="34"/>
      <c r="AI149" s="34"/>
    </row>
    <row r="150" ht="12.75" customHeight="1">
      <c r="AG150" s="34"/>
      <c r="AH150" s="34"/>
      <c r="AI150" s="34"/>
    </row>
    <row r="151" ht="12.75" customHeight="1">
      <c r="AG151" s="34"/>
      <c r="AH151" s="34"/>
      <c r="AI151" s="34"/>
    </row>
    <row r="152" ht="12.75" customHeight="1">
      <c r="AG152" s="34"/>
      <c r="AH152" s="34"/>
      <c r="AI152" s="34"/>
    </row>
    <row r="153" ht="12.75" customHeight="1">
      <c r="AG153" s="34"/>
      <c r="AH153" s="34"/>
      <c r="AI153" s="34"/>
    </row>
    <row r="154" ht="12.75" customHeight="1">
      <c r="AG154" s="34"/>
      <c r="AH154" s="34"/>
      <c r="AI154" s="34"/>
    </row>
    <row r="155" ht="12.75" customHeight="1">
      <c r="AG155" s="34"/>
      <c r="AH155" s="34"/>
      <c r="AI155" s="34"/>
    </row>
    <row r="156" ht="12.75" customHeight="1">
      <c r="AG156" s="34"/>
      <c r="AH156" s="34"/>
      <c r="AI156" s="34"/>
    </row>
    <row r="157" ht="12.75" customHeight="1">
      <c r="AG157" s="34"/>
      <c r="AH157" s="34"/>
      <c r="AI157" s="34"/>
    </row>
    <row r="158" ht="12.75" customHeight="1">
      <c r="AG158" s="34"/>
      <c r="AH158" s="34"/>
      <c r="AI158" s="34"/>
    </row>
    <row r="159" ht="12.75" customHeight="1">
      <c r="AG159" s="34"/>
      <c r="AH159" s="34"/>
      <c r="AI159" s="34"/>
    </row>
    <row r="160" ht="12.75" customHeight="1">
      <c r="AG160" s="34"/>
      <c r="AH160" s="34"/>
      <c r="AI160" s="34"/>
    </row>
    <row r="161" ht="12.75" customHeight="1">
      <c r="AG161" s="34"/>
      <c r="AH161" s="34"/>
      <c r="AI161" s="34"/>
    </row>
    <row r="162" ht="12.75" customHeight="1">
      <c r="AG162" s="34"/>
      <c r="AH162" s="34"/>
      <c r="AI162" s="34"/>
    </row>
    <row r="163" ht="12.75" customHeight="1">
      <c r="AG163" s="34"/>
      <c r="AH163" s="34"/>
      <c r="AI163" s="34"/>
    </row>
    <row r="164" ht="12.75" customHeight="1">
      <c r="AG164" s="34"/>
      <c r="AH164" s="34"/>
      <c r="AI164" s="34"/>
    </row>
    <row r="165" ht="12.75" customHeight="1">
      <c r="AG165" s="34"/>
      <c r="AH165" s="34"/>
      <c r="AI165" s="34"/>
    </row>
    <row r="166" ht="12.75" customHeight="1">
      <c r="AG166" s="34"/>
      <c r="AH166" s="34"/>
      <c r="AI166" s="34"/>
    </row>
    <row r="167" ht="12.75" customHeight="1">
      <c r="AG167" s="34"/>
      <c r="AH167" s="34"/>
      <c r="AI167" s="34"/>
    </row>
    <row r="168" ht="12.75" customHeight="1">
      <c r="AG168" s="34"/>
      <c r="AH168" s="34"/>
      <c r="AI168" s="34"/>
    </row>
    <row r="169" ht="12.75" customHeight="1">
      <c r="AG169" s="34"/>
      <c r="AH169" s="34"/>
      <c r="AI169" s="34"/>
    </row>
    <row r="170" ht="12.75" customHeight="1">
      <c r="AG170" s="34"/>
      <c r="AH170" s="34"/>
      <c r="AI170" s="34"/>
    </row>
    <row r="171" ht="12.75" customHeight="1">
      <c r="AG171" s="34"/>
      <c r="AH171" s="34"/>
      <c r="AI171" s="34"/>
    </row>
    <row r="172" ht="12.75" customHeight="1">
      <c r="AG172" s="34"/>
      <c r="AH172" s="34"/>
      <c r="AI172" s="34"/>
    </row>
    <row r="173" ht="12.75" customHeight="1">
      <c r="AG173" s="34"/>
      <c r="AH173" s="34"/>
      <c r="AI173" s="34"/>
    </row>
    <row r="174" ht="12.75" customHeight="1">
      <c r="AG174" s="34"/>
      <c r="AH174" s="34"/>
      <c r="AI174" s="34"/>
    </row>
    <row r="175" ht="12.75" customHeight="1">
      <c r="AG175" s="34"/>
      <c r="AH175" s="34"/>
      <c r="AI175" s="34"/>
    </row>
    <row r="176" ht="12.75" customHeight="1">
      <c r="AG176" s="34"/>
      <c r="AH176" s="34"/>
      <c r="AI176" s="34"/>
    </row>
    <row r="177" ht="12.75" customHeight="1">
      <c r="AG177" s="34"/>
      <c r="AH177" s="34"/>
      <c r="AI177" s="34"/>
    </row>
    <row r="178" ht="12.75" customHeight="1">
      <c r="AG178" s="34"/>
      <c r="AH178" s="34"/>
      <c r="AI178" s="34"/>
    </row>
    <row r="179" ht="12.75" customHeight="1">
      <c r="AG179" s="34"/>
      <c r="AH179" s="34"/>
      <c r="AI179" s="34"/>
    </row>
    <row r="180" ht="12.75" customHeight="1">
      <c r="AG180" s="34"/>
      <c r="AH180" s="34"/>
      <c r="AI180" s="34"/>
    </row>
    <row r="181" ht="12.75" customHeight="1">
      <c r="AG181" s="34"/>
      <c r="AH181" s="34"/>
      <c r="AI181" s="34"/>
    </row>
    <row r="182" ht="12.75" customHeight="1">
      <c r="AG182" s="34"/>
      <c r="AH182" s="34"/>
      <c r="AI182" s="34"/>
    </row>
    <row r="183" ht="12.75" customHeight="1">
      <c r="AG183" s="34"/>
      <c r="AH183" s="34"/>
      <c r="AI183" s="34"/>
    </row>
    <row r="184" ht="12.75" customHeight="1">
      <c r="AG184" s="34"/>
      <c r="AH184" s="34"/>
      <c r="AI184" s="34"/>
    </row>
    <row r="185" ht="12.75" customHeight="1">
      <c r="AG185" s="34"/>
      <c r="AH185" s="34"/>
      <c r="AI185" s="34"/>
    </row>
    <row r="186" ht="12.75" customHeight="1">
      <c r="AG186" s="34"/>
      <c r="AH186" s="34"/>
      <c r="AI186" s="34"/>
    </row>
    <row r="187" ht="12.75" customHeight="1">
      <c r="AG187" s="34"/>
      <c r="AH187" s="34"/>
      <c r="AI187" s="34"/>
    </row>
    <row r="188" ht="12.75" customHeight="1">
      <c r="AG188" s="34"/>
      <c r="AH188" s="34"/>
      <c r="AI188" s="34"/>
    </row>
    <row r="189" ht="12.75" customHeight="1">
      <c r="AG189" s="34"/>
      <c r="AH189" s="34"/>
      <c r="AI189" s="34"/>
    </row>
    <row r="190" ht="12.75" customHeight="1">
      <c r="AG190" s="34"/>
      <c r="AH190" s="34"/>
      <c r="AI190" s="34"/>
    </row>
    <row r="191" ht="12.75" customHeight="1">
      <c r="AG191" s="34"/>
      <c r="AH191" s="34"/>
      <c r="AI191" s="34"/>
    </row>
    <row r="192" ht="12.75" customHeight="1">
      <c r="AG192" s="34"/>
      <c r="AH192" s="34"/>
      <c r="AI192" s="34"/>
    </row>
    <row r="193" ht="12.75" customHeight="1">
      <c r="AG193" s="34"/>
      <c r="AH193" s="34"/>
      <c r="AI193" s="34"/>
    </row>
    <row r="194" ht="12.75" customHeight="1">
      <c r="AG194" s="34"/>
      <c r="AH194" s="34"/>
      <c r="AI194" s="34"/>
    </row>
    <row r="195" ht="12.75" customHeight="1">
      <c r="AG195" s="34"/>
      <c r="AH195" s="34"/>
      <c r="AI195" s="34"/>
    </row>
    <row r="196" ht="12.75" customHeight="1">
      <c r="AG196" s="34"/>
      <c r="AH196" s="34"/>
      <c r="AI196" s="34"/>
    </row>
    <row r="197" ht="12.75" customHeight="1">
      <c r="AG197" s="34"/>
      <c r="AH197" s="34"/>
      <c r="AI197" s="34"/>
    </row>
    <row r="198" ht="12.75" customHeight="1">
      <c r="AG198" s="34"/>
      <c r="AH198" s="34"/>
      <c r="AI198" s="34"/>
    </row>
    <row r="199" ht="12.75" customHeight="1">
      <c r="AG199" s="34"/>
      <c r="AH199" s="34"/>
      <c r="AI199" s="34"/>
    </row>
    <row r="200" ht="12.75" customHeight="1">
      <c r="AG200" s="34"/>
      <c r="AH200" s="34"/>
      <c r="AI200" s="34"/>
    </row>
    <row r="201" ht="12.75" customHeight="1">
      <c r="AG201" s="34"/>
      <c r="AH201" s="34"/>
      <c r="AI201" s="34"/>
    </row>
    <row r="202" ht="12.75" customHeight="1">
      <c r="AG202" s="34"/>
      <c r="AH202" s="34"/>
      <c r="AI202" s="34"/>
    </row>
    <row r="203" ht="12.75" customHeight="1">
      <c r="AG203" s="34"/>
      <c r="AH203" s="34"/>
      <c r="AI203" s="34"/>
    </row>
    <row r="204" ht="12.75" customHeight="1">
      <c r="AG204" s="34"/>
      <c r="AH204" s="34"/>
      <c r="AI204" s="34"/>
    </row>
    <row r="205" ht="12.75" customHeight="1">
      <c r="AG205" s="34"/>
      <c r="AH205" s="34"/>
      <c r="AI205" s="34"/>
    </row>
    <row r="206" ht="12.75" customHeight="1">
      <c r="AG206" s="34"/>
      <c r="AH206" s="34"/>
      <c r="AI206" s="34"/>
    </row>
    <row r="207" ht="12.75" customHeight="1">
      <c r="AG207" s="34"/>
      <c r="AH207" s="34"/>
      <c r="AI207" s="34"/>
    </row>
    <row r="208" ht="12.75" customHeight="1">
      <c r="AG208" s="34"/>
      <c r="AH208" s="34"/>
      <c r="AI208" s="34"/>
    </row>
    <row r="209" ht="12.75" customHeight="1">
      <c r="AG209" s="34"/>
      <c r="AH209" s="34"/>
      <c r="AI209" s="34"/>
    </row>
    <row r="210" ht="12.75" customHeight="1">
      <c r="AG210" s="34"/>
      <c r="AH210" s="34"/>
      <c r="AI210" s="34"/>
    </row>
    <row r="211" ht="12.75" customHeight="1">
      <c r="AG211" s="34"/>
      <c r="AH211" s="34"/>
      <c r="AI211" s="34"/>
    </row>
    <row r="212" ht="12.75" customHeight="1">
      <c r="AG212" s="34"/>
      <c r="AH212" s="34"/>
      <c r="AI212" s="34"/>
    </row>
    <row r="213" ht="12.75" customHeight="1">
      <c r="AG213" s="34"/>
      <c r="AH213" s="34"/>
      <c r="AI213" s="34"/>
    </row>
    <row r="214" ht="12.75" customHeight="1">
      <c r="AG214" s="34"/>
      <c r="AH214" s="34"/>
      <c r="AI214" s="34"/>
    </row>
    <row r="215" ht="12.75" customHeight="1">
      <c r="AG215" s="34"/>
      <c r="AH215" s="34"/>
      <c r="AI215" s="34"/>
    </row>
    <row r="216" ht="12.75" customHeight="1">
      <c r="AG216" s="34"/>
      <c r="AH216" s="34"/>
      <c r="AI216" s="34"/>
    </row>
    <row r="217" ht="12.75" customHeight="1">
      <c r="AG217" s="34"/>
      <c r="AH217" s="34"/>
      <c r="AI217" s="34"/>
    </row>
    <row r="218" ht="12.75" customHeight="1">
      <c r="AG218" s="34"/>
      <c r="AH218" s="34"/>
      <c r="AI218" s="34"/>
    </row>
    <row r="219" ht="12.75" customHeight="1">
      <c r="AG219" s="34"/>
      <c r="AH219" s="34"/>
      <c r="AI219" s="34"/>
    </row>
    <row r="220" ht="12.75" customHeight="1">
      <c r="AG220" s="34"/>
      <c r="AH220" s="34"/>
      <c r="AI220" s="34"/>
    </row>
    <row r="221" ht="12.75" customHeight="1">
      <c r="AG221" s="34"/>
      <c r="AH221" s="34"/>
      <c r="AI221" s="34"/>
    </row>
    <row r="222" ht="12.75" customHeight="1">
      <c r="AG222" s="34"/>
      <c r="AH222" s="34"/>
      <c r="AI222" s="34"/>
    </row>
    <row r="223" ht="12.75" customHeight="1">
      <c r="AG223" s="34"/>
      <c r="AH223" s="34"/>
      <c r="AI223" s="34"/>
    </row>
    <row r="224" ht="12.75" customHeight="1">
      <c r="AG224" s="34"/>
      <c r="AH224" s="34"/>
      <c r="AI224" s="34"/>
    </row>
    <row r="225" ht="12.75" customHeight="1">
      <c r="AG225" s="34"/>
      <c r="AH225" s="34"/>
      <c r="AI225" s="34"/>
    </row>
    <row r="226" ht="12.75" customHeight="1">
      <c r="AG226" s="34"/>
      <c r="AH226" s="34"/>
      <c r="AI226" s="34"/>
    </row>
    <row r="227" ht="12.75" customHeight="1">
      <c r="AG227" s="34"/>
      <c r="AH227" s="34"/>
      <c r="AI227" s="34"/>
    </row>
    <row r="228" ht="12.75" customHeight="1">
      <c r="AG228" s="34"/>
      <c r="AH228" s="34"/>
      <c r="AI228" s="34"/>
    </row>
    <row r="229" ht="12.75" customHeight="1">
      <c r="AG229" s="34"/>
      <c r="AH229" s="34"/>
      <c r="AI229" s="34"/>
    </row>
    <row r="230" ht="12.75" customHeight="1">
      <c r="AG230" s="34"/>
      <c r="AH230" s="34"/>
      <c r="AI230" s="34"/>
    </row>
    <row r="231" ht="12.75" customHeight="1">
      <c r="AG231" s="34"/>
      <c r="AH231" s="34"/>
      <c r="AI231" s="34"/>
    </row>
    <row r="232" ht="12.75" customHeight="1">
      <c r="AG232" s="34"/>
      <c r="AH232" s="34"/>
      <c r="AI232" s="34"/>
    </row>
    <row r="233" ht="12.75" customHeight="1">
      <c r="AG233" s="34"/>
      <c r="AH233" s="34"/>
      <c r="AI233" s="34"/>
    </row>
    <row r="234" ht="12.75" customHeight="1">
      <c r="AG234" s="34"/>
      <c r="AH234" s="34"/>
      <c r="AI234" s="34"/>
    </row>
    <row r="235" ht="12.75" customHeight="1">
      <c r="AG235" s="34"/>
      <c r="AH235" s="34"/>
      <c r="AI235" s="34"/>
    </row>
    <row r="236" ht="12.75" customHeight="1">
      <c r="AG236" s="34"/>
      <c r="AH236" s="34"/>
      <c r="AI236" s="34"/>
    </row>
    <row r="237" ht="12.75" customHeight="1">
      <c r="AG237" s="34"/>
      <c r="AH237" s="34"/>
      <c r="AI237" s="34"/>
    </row>
    <row r="238" ht="12.75" customHeight="1">
      <c r="AG238" s="34"/>
      <c r="AH238" s="34"/>
      <c r="AI238" s="34"/>
    </row>
    <row r="239" ht="12.75" customHeight="1">
      <c r="AG239" s="34"/>
      <c r="AH239" s="34"/>
      <c r="AI239" s="34"/>
    </row>
    <row r="240" ht="12.75" customHeight="1">
      <c r="AG240" s="34"/>
      <c r="AH240" s="34"/>
      <c r="AI240" s="34"/>
    </row>
    <row r="241" ht="12.75" customHeight="1">
      <c r="AG241" s="34"/>
      <c r="AH241" s="34"/>
      <c r="AI241" s="34"/>
    </row>
    <row r="242" ht="12.75" customHeight="1">
      <c r="AG242" s="34"/>
      <c r="AH242" s="34"/>
      <c r="AI242" s="34"/>
    </row>
    <row r="243" ht="12.75" customHeight="1">
      <c r="AG243" s="34"/>
      <c r="AH243" s="34"/>
      <c r="AI243" s="34"/>
    </row>
    <row r="244" ht="12.75" customHeight="1">
      <c r="AG244" s="34"/>
      <c r="AH244" s="34"/>
      <c r="AI244" s="34"/>
    </row>
    <row r="245" ht="12.75" customHeight="1">
      <c r="AG245" s="34"/>
      <c r="AH245" s="34"/>
      <c r="AI245" s="34"/>
    </row>
    <row r="246" ht="12.75" customHeight="1">
      <c r="AG246" s="34"/>
      <c r="AH246" s="34"/>
      <c r="AI246" s="34"/>
    </row>
    <row r="247" ht="12.75" customHeight="1">
      <c r="AG247" s="34"/>
      <c r="AH247" s="34"/>
      <c r="AI247" s="34"/>
    </row>
    <row r="248" ht="12.75" customHeight="1">
      <c r="AG248" s="34"/>
      <c r="AH248" s="34"/>
      <c r="AI248" s="34"/>
    </row>
    <row r="249" ht="12.75" customHeight="1">
      <c r="AG249" s="34"/>
      <c r="AH249" s="34"/>
      <c r="AI249" s="34"/>
    </row>
    <row r="250" ht="12.75" customHeight="1">
      <c r="AG250" s="34"/>
      <c r="AH250" s="34"/>
      <c r="AI250" s="34"/>
    </row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984251969" footer="0.0" header="0.0" left="0.787401575" right="0.787401575" top="0.984251969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63"/>
    <col customWidth="1" min="2" max="2" width="10.25"/>
    <col customWidth="1" min="3" max="4" width="8.63"/>
    <col customWidth="1" min="5" max="5" width="10.25"/>
    <col customWidth="1" min="6" max="7" width="13.88"/>
    <col customWidth="1" min="8" max="26" width="8.63"/>
  </cols>
  <sheetData>
    <row r="1" ht="26.25" customHeight="1">
      <c r="A1" s="35"/>
      <c r="B1" s="35"/>
      <c r="C1" s="35"/>
      <c r="D1" s="35"/>
      <c r="E1" s="35"/>
      <c r="F1" s="35" t="s">
        <v>288</v>
      </c>
      <c r="G1" s="35" t="s">
        <v>289</v>
      </c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ht="12.75" customHeight="1">
      <c r="B2" s="26" t="s">
        <v>290</v>
      </c>
      <c r="C2" s="26" t="s">
        <v>291</v>
      </c>
      <c r="D2" s="26" t="s">
        <v>292</v>
      </c>
      <c r="E2" s="20" t="s">
        <v>293</v>
      </c>
      <c r="F2" s="20">
        <v>17.52</v>
      </c>
      <c r="G2" s="20">
        <v>54.01</v>
      </c>
    </row>
    <row r="3" ht="12.75" customHeight="1">
      <c r="B3" s="20">
        <f t="shared" ref="B3:B422" si="1">E3</f>
        <v>54.01</v>
      </c>
      <c r="C3" s="17">
        <v>0.0</v>
      </c>
      <c r="D3" s="17">
        <v>1.0</v>
      </c>
      <c r="E3" s="20">
        <f t="shared" ref="E3:E422" si="2">(C3*$F$2)+(D3*$G$2)</f>
        <v>54.01</v>
      </c>
    </row>
    <row r="4" ht="12.75" customHeight="1">
      <c r="B4" s="20">
        <f t="shared" si="1"/>
        <v>108.02</v>
      </c>
      <c r="C4" s="17">
        <v>0.0</v>
      </c>
      <c r="D4" s="17">
        <v>2.0</v>
      </c>
      <c r="E4" s="20">
        <f t="shared" si="2"/>
        <v>108.02</v>
      </c>
    </row>
    <row r="5" ht="12.75" customHeight="1">
      <c r="B5" s="20">
        <f t="shared" si="1"/>
        <v>162.03</v>
      </c>
      <c r="C5" s="17">
        <v>0.0</v>
      </c>
      <c r="D5" s="17">
        <v>3.0</v>
      </c>
      <c r="E5" s="20">
        <f t="shared" si="2"/>
        <v>162.03</v>
      </c>
    </row>
    <row r="6" ht="12.75" customHeight="1">
      <c r="B6" s="20">
        <f t="shared" si="1"/>
        <v>216.04</v>
      </c>
      <c r="C6" s="17">
        <v>0.0</v>
      </c>
      <c r="D6" s="17">
        <v>4.0</v>
      </c>
      <c r="E6" s="20">
        <f t="shared" si="2"/>
        <v>216.04</v>
      </c>
    </row>
    <row r="7" ht="12.75" customHeight="1">
      <c r="B7" s="20">
        <f t="shared" si="1"/>
        <v>270.05</v>
      </c>
      <c r="C7" s="17">
        <v>0.0</v>
      </c>
      <c r="D7" s="17">
        <v>5.0</v>
      </c>
      <c r="E7" s="20">
        <f t="shared" si="2"/>
        <v>270.05</v>
      </c>
    </row>
    <row r="8" ht="12.75" customHeight="1">
      <c r="B8" s="20">
        <f t="shared" si="1"/>
        <v>324.06</v>
      </c>
      <c r="C8" s="17">
        <v>0.0</v>
      </c>
      <c r="D8" s="17">
        <v>6.0</v>
      </c>
      <c r="E8" s="20">
        <f t="shared" si="2"/>
        <v>324.06</v>
      </c>
    </row>
    <row r="9" ht="12.75" customHeight="1">
      <c r="B9" s="20">
        <f t="shared" si="1"/>
        <v>378.07</v>
      </c>
      <c r="C9" s="17">
        <v>0.0</v>
      </c>
      <c r="D9" s="17">
        <v>7.0</v>
      </c>
      <c r="E9" s="20">
        <f t="shared" si="2"/>
        <v>378.07</v>
      </c>
    </row>
    <row r="10" ht="12.75" customHeight="1">
      <c r="B10" s="20">
        <f t="shared" si="1"/>
        <v>432.08</v>
      </c>
      <c r="C10" s="17">
        <v>0.0</v>
      </c>
      <c r="D10" s="17">
        <v>8.0</v>
      </c>
      <c r="E10" s="20">
        <f t="shared" si="2"/>
        <v>432.08</v>
      </c>
    </row>
    <row r="11" ht="12.75" customHeight="1">
      <c r="B11" s="20">
        <f t="shared" si="1"/>
        <v>486.09</v>
      </c>
      <c r="C11" s="17">
        <v>0.0</v>
      </c>
      <c r="D11" s="17">
        <v>9.0</v>
      </c>
      <c r="E11" s="20">
        <f t="shared" si="2"/>
        <v>486.09</v>
      </c>
    </row>
    <row r="12" ht="12.75" customHeight="1">
      <c r="B12" s="20">
        <f t="shared" si="1"/>
        <v>540.1</v>
      </c>
      <c r="C12" s="17">
        <v>0.0</v>
      </c>
      <c r="D12" s="17">
        <v>10.0</v>
      </c>
      <c r="E12" s="20">
        <f t="shared" si="2"/>
        <v>540.1</v>
      </c>
    </row>
    <row r="13" ht="12.75" customHeight="1">
      <c r="B13" s="20">
        <f t="shared" si="1"/>
        <v>594.11</v>
      </c>
      <c r="C13" s="17">
        <v>0.0</v>
      </c>
      <c r="D13" s="17">
        <v>11.0</v>
      </c>
      <c r="E13" s="20">
        <f t="shared" si="2"/>
        <v>594.11</v>
      </c>
    </row>
    <row r="14" ht="12.75" customHeight="1">
      <c r="B14" s="20">
        <f t="shared" si="1"/>
        <v>648.12</v>
      </c>
      <c r="C14" s="17">
        <v>0.0</v>
      </c>
      <c r="D14" s="17">
        <v>12.0</v>
      </c>
      <c r="E14" s="20">
        <f t="shared" si="2"/>
        <v>648.12</v>
      </c>
    </row>
    <row r="15" ht="12.75" customHeight="1">
      <c r="B15" s="20">
        <f t="shared" si="1"/>
        <v>702.13</v>
      </c>
      <c r="C15" s="17">
        <v>0.0</v>
      </c>
      <c r="D15" s="17">
        <v>13.0</v>
      </c>
      <c r="E15" s="20">
        <f t="shared" si="2"/>
        <v>702.13</v>
      </c>
    </row>
    <row r="16" ht="12.75" customHeight="1">
      <c r="B16" s="20">
        <f t="shared" si="1"/>
        <v>756.14</v>
      </c>
      <c r="C16" s="17">
        <v>0.0</v>
      </c>
      <c r="D16" s="17">
        <v>14.0</v>
      </c>
      <c r="E16" s="20">
        <f t="shared" si="2"/>
        <v>756.14</v>
      </c>
    </row>
    <row r="17" ht="12.75" customHeight="1">
      <c r="B17" s="20">
        <f t="shared" si="1"/>
        <v>810.15</v>
      </c>
      <c r="C17" s="17">
        <v>0.0</v>
      </c>
      <c r="D17" s="17">
        <v>15.0</v>
      </c>
      <c r="E17" s="20">
        <f t="shared" si="2"/>
        <v>810.15</v>
      </c>
    </row>
    <row r="18" ht="12.75" customHeight="1">
      <c r="B18" s="20">
        <f t="shared" si="1"/>
        <v>864.16</v>
      </c>
      <c r="C18" s="17">
        <v>0.0</v>
      </c>
      <c r="D18" s="17">
        <v>16.0</v>
      </c>
      <c r="E18" s="20">
        <f t="shared" si="2"/>
        <v>864.16</v>
      </c>
    </row>
    <row r="19" ht="12.75" customHeight="1">
      <c r="B19" s="20">
        <f t="shared" si="1"/>
        <v>918.17</v>
      </c>
      <c r="C19" s="17">
        <v>0.0</v>
      </c>
      <c r="D19" s="17">
        <v>17.0</v>
      </c>
      <c r="E19" s="20">
        <f t="shared" si="2"/>
        <v>918.17</v>
      </c>
    </row>
    <row r="20" ht="12.75" customHeight="1">
      <c r="B20" s="20">
        <f t="shared" si="1"/>
        <v>972.18</v>
      </c>
      <c r="C20" s="17">
        <v>0.0</v>
      </c>
      <c r="D20" s="17">
        <v>18.0</v>
      </c>
      <c r="E20" s="20">
        <f t="shared" si="2"/>
        <v>972.18</v>
      </c>
    </row>
    <row r="21" ht="12.75" customHeight="1">
      <c r="B21" s="20">
        <f t="shared" si="1"/>
        <v>1026.19</v>
      </c>
      <c r="C21" s="17">
        <v>0.0</v>
      </c>
      <c r="D21" s="17">
        <v>19.0</v>
      </c>
      <c r="E21" s="20">
        <f t="shared" si="2"/>
        <v>1026.19</v>
      </c>
    </row>
    <row r="22" ht="12.75" customHeight="1">
      <c r="B22" s="20">
        <f t="shared" si="1"/>
        <v>1080.2</v>
      </c>
      <c r="C22" s="17">
        <v>0.0</v>
      </c>
      <c r="D22" s="17">
        <v>20.0</v>
      </c>
      <c r="E22" s="20">
        <f t="shared" si="2"/>
        <v>1080.2</v>
      </c>
    </row>
    <row r="23" ht="12.75" customHeight="1">
      <c r="B23" s="20">
        <f t="shared" si="1"/>
        <v>71.53</v>
      </c>
      <c r="C23" s="17">
        <v>1.0</v>
      </c>
      <c r="D23" s="17">
        <v>1.0</v>
      </c>
      <c r="E23" s="20">
        <f t="shared" si="2"/>
        <v>71.53</v>
      </c>
    </row>
    <row r="24" ht="12.75" customHeight="1">
      <c r="B24" s="20">
        <f t="shared" si="1"/>
        <v>125.54</v>
      </c>
      <c r="C24" s="17">
        <v>1.0</v>
      </c>
      <c r="D24" s="17">
        <v>2.0</v>
      </c>
      <c r="E24" s="20">
        <f t="shared" si="2"/>
        <v>125.54</v>
      </c>
    </row>
    <row r="25" ht="12.75" customHeight="1">
      <c r="B25" s="20">
        <f t="shared" si="1"/>
        <v>179.55</v>
      </c>
      <c r="C25" s="17">
        <v>1.0</v>
      </c>
      <c r="D25" s="17">
        <v>3.0</v>
      </c>
      <c r="E25" s="20">
        <f t="shared" si="2"/>
        <v>179.55</v>
      </c>
    </row>
    <row r="26" ht="12.75" customHeight="1">
      <c r="B26" s="20">
        <f t="shared" si="1"/>
        <v>233.56</v>
      </c>
      <c r="C26" s="17">
        <v>1.0</v>
      </c>
      <c r="D26" s="17">
        <v>4.0</v>
      </c>
      <c r="E26" s="20">
        <f t="shared" si="2"/>
        <v>233.56</v>
      </c>
    </row>
    <row r="27" ht="12.75" customHeight="1">
      <c r="B27" s="20">
        <f t="shared" si="1"/>
        <v>287.57</v>
      </c>
      <c r="C27" s="17">
        <v>1.0</v>
      </c>
      <c r="D27" s="17">
        <v>5.0</v>
      </c>
      <c r="E27" s="20">
        <f t="shared" si="2"/>
        <v>287.57</v>
      </c>
    </row>
    <row r="28" ht="12.75" customHeight="1">
      <c r="B28" s="20">
        <f t="shared" si="1"/>
        <v>341.58</v>
      </c>
      <c r="C28" s="17">
        <v>1.0</v>
      </c>
      <c r="D28" s="17">
        <v>6.0</v>
      </c>
      <c r="E28" s="20">
        <f t="shared" si="2"/>
        <v>341.58</v>
      </c>
    </row>
    <row r="29" ht="12.75" customHeight="1">
      <c r="B29" s="20">
        <f t="shared" si="1"/>
        <v>395.59</v>
      </c>
      <c r="C29" s="17">
        <v>1.0</v>
      </c>
      <c r="D29" s="17">
        <v>7.0</v>
      </c>
      <c r="E29" s="20">
        <f t="shared" si="2"/>
        <v>395.59</v>
      </c>
    </row>
    <row r="30" ht="12.75" customHeight="1">
      <c r="B30" s="20">
        <f t="shared" si="1"/>
        <v>449.6</v>
      </c>
      <c r="C30" s="17">
        <v>1.0</v>
      </c>
      <c r="D30" s="17">
        <v>8.0</v>
      </c>
      <c r="E30" s="20">
        <f t="shared" si="2"/>
        <v>449.6</v>
      </c>
    </row>
    <row r="31" ht="12.75" customHeight="1">
      <c r="B31" s="20">
        <f t="shared" si="1"/>
        <v>503.61</v>
      </c>
      <c r="C31" s="17">
        <v>1.0</v>
      </c>
      <c r="D31" s="17">
        <v>9.0</v>
      </c>
      <c r="E31" s="20">
        <f t="shared" si="2"/>
        <v>503.61</v>
      </c>
    </row>
    <row r="32" ht="12.75" customHeight="1">
      <c r="B32" s="20">
        <f t="shared" si="1"/>
        <v>557.62</v>
      </c>
      <c r="C32" s="17">
        <v>1.0</v>
      </c>
      <c r="D32" s="17">
        <v>10.0</v>
      </c>
      <c r="E32" s="20">
        <f t="shared" si="2"/>
        <v>557.62</v>
      </c>
    </row>
    <row r="33" ht="12.75" customHeight="1">
      <c r="B33" s="20">
        <f t="shared" si="1"/>
        <v>611.63</v>
      </c>
      <c r="C33" s="17">
        <v>1.0</v>
      </c>
      <c r="D33" s="17">
        <v>11.0</v>
      </c>
      <c r="E33" s="20">
        <f t="shared" si="2"/>
        <v>611.63</v>
      </c>
    </row>
    <row r="34" ht="12.75" customHeight="1">
      <c r="B34" s="20">
        <f t="shared" si="1"/>
        <v>665.64</v>
      </c>
      <c r="C34" s="17">
        <v>1.0</v>
      </c>
      <c r="D34" s="17">
        <v>12.0</v>
      </c>
      <c r="E34" s="20">
        <f t="shared" si="2"/>
        <v>665.64</v>
      </c>
    </row>
    <row r="35" ht="12.75" customHeight="1">
      <c r="B35" s="20">
        <f t="shared" si="1"/>
        <v>719.65</v>
      </c>
      <c r="C35" s="17">
        <v>1.0</v>
      </c>
      <c r="D35" s="17">
        <v>13.0</v>
      </c>
      <c r="E35" s="20">
        <f t="shared" si="2"/>
        <v>719.65</v>
      </c>
    </row>
    <row r="36" ht="12.75" customHeight="1">
      <c r="B36" s="20">
        <f t="shared" si="1"/>
        <v>773.66</v>
      </c>
      <c r="C36" s="17">
        <v>1.0</v>
      </c>
      <c r="D36" s="17">
        <v>14.0</v>
      </c>
      <c r="E36" s="20">
        <f t="shared" si="2"/>
        <v>773.66</v>
      </c>
    </row>
    <row r="37" ht="12.75" customHeight="1">
      <c r="B37" s="20">
        <f t="shared" si="1"/>
        <v>827.67</v>
      </c>
      <c r="C37" s="17">
        <v>1.0</v>
      </c>
      <c r="D37" s="17">
        <v>15.0</v>
      </c>
      <c r="E37" s="20">
        <f t="shared" si="2"/>
        <v>827.67</v>
      </c>
    </row>
    <row r="38" ht="12.75" customHeight="1">
      <c r="B38" s="20">
        <f t="shared" si="1"/>
        <v>881.68</v>
      </c>
      <c r="C38" s="17">
        <v>1.0</v>
      </c>
      <c r="D38" s="17">
        <v>16.0</v>
      </c>
      <c r="E38" s="20">
        <f t="shared" si="2"/>
        <v>881.68</v>
      </c>
    </row>
    <row r="39" ht="12.75" customHeight="1">
      <c r="B39" s="20">
        <f t="shared" si="1"/>
        <v>935.69</v>
      </c>
      <c r="C39" s="17">
        <v>1.0</v>
      </c>
      <c r="D39" s="17">
        <v>17.0</v>
      </c>
      <c r="E39" s="20">
        <f t="shared" si="2"/>
        <v>935.69</v>
      </c>
    </row>
    <row r="40" ht="12.75" customHeight="1">
      <c r="B40" s="20">
        <f t="shared" si="1"/>
        <v>989.7</v>
      </c>
      <c r="C40" s="17">
        <v>1.0</v>
      </c>
      <c r="D40" s="17">
        <v>18.0</v>
      </c>
      <c r="E40" s="20">
        <f t="shared" si="2"/>
        <v>989.7</v>
      </c>
    </row>
    <row r="41" ht="12.75" customHeight="1">
      <c r="B41" s="20">
        <f t="shared" si="1"/>
        <v>1043.71</v>
      </c>
      <c r="C41" s="17">
        <v>1.0</v>
      </c>
      <c r="D41" s="17">
        <v>19.0</v>
      </c>
      <c r="E41" s="20">
        <f t="shared" si="2"/>
        <v>1043.71</v>
      </c>
    </row>
    <row r="42" ht="12.75" customHeight="1">
      <c r="B42" s="20">
        <f t="shared" si="1"/>
        <v>1097.72</v>
      </c>
      <c r="C42" s="17">
        <v>1.0</v>
      </c>
      <c r="D42" s="17">
        <v>20.0</v>
      </c>
      <c r="E42" s="20">
        <f t="shared" si="2"/>
        <v>1097.72</v>
      </c>
    </row>
    <row r="43" ht="12.75" customHeight="1">
      <c r="B43" s="20">
        <f t="shared" si="1"/>
        <v>89.05</v>
      </c>
      <c r="C43" s="17">
        <v>2.0</v>
      </c>
      <c r="D43" s="17">
        <v>1.0</v>
      </c>
      <c r="E43" s="20">
        <f t="shared" si="2"/>
        <v>89.05</v>
      </c>
    </row>
    <row r="44" ht="12.75" customHeight="1">
      <c r="B44" s="20">
        <f t="shared" si="1"/>
        <v>143.06</v>
      </c>
      <c r="C44" s="17">
        <v>2.0</v>
      </c>
      <c r="D44" s="17">
        <v>2.0</v>
      </c>
      <c r="E44" s="20">
        <f t="shared" si="2"/>
        <v>143.06</v>
      </c>
    </row>
    <row r="45" ht="12.75" customHeight="1">
      <c r="B45" s="20">
        <f t="shared" si="1"/>
        <v>197.07</v>
      </c>
      <c r="C45" s="17">
        <v>2.0</v>
      </c>
      <c r="D45" s="17">
        <v>3.0</v>
      </c>
      <c r="E45" s="20">
        <f t="shared" si="2"/>
        <v>197.07</v>
      </c>
    </row>
    <row r="46" ht="12.75" customHeight="1">
      <c r="B46" s="20">
        <f t="shared" si="1"/>
        <v>251.08</v>
      </c>
      <c r="C46" s="17">
        <v>2.0</v>
      </c>
      <c r="D46" s="17">
        <v>4.0</v>
      </c>
      <c r="E46" s="20">
        <f t="shared" si="2"/>
        <v>251.08</v>
      </c>
    </row>
    <row r="47" ht="12.75" customHeight="1">
      <c r="B47" s="20">
        <f t="shared" si="1"/>
        <v>305.09</v>
      </c>
      <c r="C47" s="17">
        <v>2.0</v>
      </c>
      <c r="D47" s="17">
        <v>5.0</v>
      </c>
      <c r="E47" s="20">
        <f t="shared" si="2"/>
        <v>305.09</v>
      </c>
    </row>
    <row r="48" ht="12.75" customHeight="1">
      <c r="B48" s="20">
        <f t="shared" si="1"/>
        <v>359.1</v>
      </c>
      <c r="C48" s="17">
        <v>2.0</v>
      </c>
      <c r="D48" s="17">
        <v>6.0</v>
      </c>
      <c r="E48" s="20">
        <f t="shared" si="2"/>
        <v>359.1</v>
      </c>
    </row>
    <row r="49" ht="12.75" customHeight="1">
      <c r="B49" s="20">
        <f t="shared" si="1"/>
        <v>413.11</v>
      </c>
      <c r="C49" s="17">
        <v>2.0</v>
      </c>
      <c r="D49" s="17">
        <v>7.0</v>
      </c>
      <c r="E49" s="20">
        <f t="shared" si="2"/>
        <v>413.11</v>
      </c>
    </row>
    <row r="50" ht="12.75" customHeight="1">
      <c r="B50" s="20">
        <f t="shared" si="1"/>
        <v>467.12</v>
      </c>
      <c r="C50" s="17">
        <v>2.0</v>
      </c>
      <c r="D50" s="17">
        <v>8.0</v>
      </c>
      <c r="E50" s="20">
        <f t="shared" si="2"/>
        <v>467.12</v>
      </c>
    </row>
    <row r="51" ht="12.75" customHeight="1">
      <c r="B51" s="20">
        <f t="shared" si="1"/>
        <v>521.13</v>
      </c>
      <c r="C51" s="17">
        <v>2.0</v>
      </c>
      <c r="D51" s="17">
        <v>9.0</v>
      </c>
      <c r="E51" s="20">
        <f t="shared" si="2"/>
        <v>521.13</v>
      </c>
    </row>
    <row r="52" ht="12.75" customHeight="1">
      <c r="B52" s="20">
        <f t="shared" si="1"/>
        <v>575.14</v>
      </c>
      <c r="C52" s="17">
        <v>2.0</v>
      </c>
      <c r="D52" s="17">
        <v>10.0</v>
      </c>
      <c r="E52" s="20">
        <f t="shared" si="2"/>
        <v>575.14</v>
      </c>
    </row>
    <row r="53" ht="12.75" customHeight="1">
      <c r="B53" s="20">
        <f t="shared" si="1"/>
        <v>629.15</v>
      </c>
      <c r="C53" s="17">
        <v>2.0</v>
      </c>
      <c r="D53" s="17">
        <v>11.0</v>
      </c>
      <c r="E53" s="20">
        <f t="shared" si="2"/>
        <v>629.15</v>
      </c>
    </row>
    <row r="54" ht="12.75" customHeight="1">
      <c r="B54" s="20">
        <f t="shared" si="1"/>
        <v>683.16</v>
      </c>
      <c r="C54" s="17">
        <v>2.0</v>
      </c>
      <c r="D54" s="17">
        <v>12.0</v>
      </c>
      <c r="E54" s="20">
        <f t="shared" si="2"/>
        <v>683.16</v>
      </c>
    </row>
    <row r="55" ht="12.75" customHeight="1">
      <c r="B55" s="20">
        <f t="shared" si="1"/>
        <v>737.17</v>
      </c>
      <c r="C55" s="17">
        <v>2.0</v>
      </c>
      <c r="D55" s="17">
        <v>13.0</v>
      </c>
      <c r="E55" s="20">
        <f t="shared" si="2"/>
        <v>737.17</v>
      </c>
    </row>
    <row r="56" ht="12.75" customHeight="1">
      <c r="B56" s="20">
        <f t="shared" si="1"/>
        <v>791.18</v>
      </c>
      <c r="C56" s="17">
        <v>2.0</v>
      </c>
      <c r="D56" s="17">
        <v>14.0</v>
      </c>
      <c r="E56" s="20">
        <f t="shared" si="2"/>
        <v>791.18</v>
      </c>
    </row>
    <row r="57" ht="12.75" customHeight="1">
      <c r="B57" s="20">
        <f t="shared" si="1"/>
        <v>845.19</v>
      </c>
      <c r="C57" s="17">
        <v>2.0</v>
      </c>
      <c r="D57" s="17">
        <v>15.0</v>
      </c>
      <c r="E57" s="20">
        <f t="shared" si="2"/>
        <v>845.19</v>
      </c>
    </row>
    <row r="58" ht="12.75" customHeight="1">
      <c r="B58" s="20">
        <f t="shared" si="1"/>
        <v>899.2</v>
      </c>
      <c r="C58" s="17">
        <v>2.0</v>
      </c>
      <c r="D58" s="17">
        <v>16.0</v>
      </c>
      <c r="E58" s="20">
        <f t="shared" si="2"/>
        <v>899.2</v>
      </c>
    </row>
    <row r="59" ht="12.75" customHeight="1">
      <c r="B59" s="20">
        <f t="shared" si="1"/>
        <v>953.21</v>
      </c>
      <c r="C59" s="17">
        <v>2.0</v>
      </c>
      <c r="D59" s="17">
        <v>17.0</v>
      </c>
      <c r="E59" s="20">
        <f t="shared" si="2"/>
        <v>953.21</v>
      </c>
    </row>
    <row r="60" ht="12.75" customHeight="1">
      <c r="B60" s="20">
        <f t="shared" si="1"/>
        <v>1007.22</v>
      </c>
      <c r="C60" s="17">
        <v>2.0</v>
      </c>
      <c r="D60" s="17">
        <v>18.0</v>
      </c>
      <c r="E60" s="20">
        <f t="shared" si="2"/>
        <v>1007.22</v>
      </c>
    </row>
    <row r="61" ht="12.75" customHeight="1">
      <c r="B61" s="20">
        <f t="shared" si="1"/>
        <v>1061.23</v>
      </c>
      <c r="C61" s="17">
        <v>2.0</v>
      </c>
      <c r="D61" s="17">
        <v>19.0</v>
      </c>
      <c r="E61" s="20">
        <f t="shared" si="2"/>
        <v>1061.23</v>
      </c>
    </row>
    <row r="62" ht="12.75" customHeight="1">
      <c r="B62" s="20">
        <f t="shared" si="1"/>
        <v>1115.24</v>
      </c>
      <c r="C62" s="17">
        <v>2.0</v>
      </c>
      <c r="D62" s="17">
        <v>20.0</v>
      </c>
      <c r="E62" s="20">
        <f t="shared" si="2"/>
        <v>1115.24</v>
      </c>
    </row>
    <row r="63" ht="12.75" customHeight="1">
      <c r="B63" s="20">
        <f t="shared" si="1"/>
        <v>106.57</v>
      </c>
      <c r="C63" s="17">
        <v>3.0</v>
      </c>
      <c r="D63" s="17">
        <v>1.0</v>
      </c>
      <c r="E63" s="20">
        <f t="shared" si="2"/>
        <v>106.57</v>
      </c>
    </row>
    <row r="64" ht="12.75" customHeight="1">
      <c r="B64" s="20">
        <f t="shared" si="1"/>
        <v>160.58</v>
      </c>
      <c r="C64" s="17">
        <v>3.0</v>
      </c>
      <c r="D64" s="17">
        <v>2.0</v>
      </c>
      <c r="E64" s="20">
        <f t="shared" si="2"/>
        <v>160.58</v>
      </c>
    </row>
    <row r="65" ht="12.75" customHeight="1">
      <c r="B65" s="20">
        <f t="shared" si="1"/>
        <v>214.59</v>
      </c>
      <c r="C65" s="17">
        <v>3.0</v>
      </c>
      <c r="D65" s="17">
        <v>3.0</v>
      </c>
      <c r="E65" s="20">
        <f t="shared" si="2"/>
        <v>214.59</v>
      </c>
    </row>
    <row r="66" ht="12.75" customHeight="1">
      <c r="B66" s="20">
        <f t="shared" si="1"/>
        <v>268.6</v>
      </c>
      <c r="C66" s="17">
        <v>3.0</v>
      </c>
      <c r="D66" s="17">
        <v>4.0</v>
      </c>
      <c r="E66" s="20">
        <f t="shared" si="2"/>
        <v>268.6</v>
      </c>
    </row>
    <row r="67" ht="12.75" customHeight="1">
      <c r="B67" s="20">
        <f t="shared" si="1"/>
        <v>322.61</v>
      </c>
      <c r="C67" s="17">
        <v>3.0</v>
      </c>
      <c r="D67" s="17">
        <v>5.0</v>
      </c>
      <c r="E67" s="20">
        <f t="shared" si="2"/>
        <v>322.61</v>
      </c>
    </row>
    <row r="68" ht="12.75" customHeight="1">
      <c r="B68" s="20">
        <f t="shared" si="1"/>
        <v>376.62</v>
      </c>
      <c r="C68" s="17">
        <v>3.0</v>
      </c>
      <c r="D68" s="17">
        <v>6.0</v>
      </c>
      <c r="E68" s="20">
        <f t="shared" si="2"/>
        <v>376.62</v>
      </c>
    </row>
    <row r="69" ht="12.75" customHeight="1">
      <c r="B69" s="20">
        <f t="shared" si="1"/>
        <v>430.63</v>
      </c>
      <c r="C69" s="17">
        <v>3.0</v>
      </c>
      <c r="D69" s="17">
        <v>7.0</v>
      </c>
      <c r="E69" s="20">
        <f t="shared" si="2"/>
        <v>430.63</v>
      </c>
    </row>
    <row r="70" ht="12.75" customHeight="1">
      <c r="B70" s="20">
        <f t="shared" si="1"/>
        <v>484.64</v>
      </c>
      <c r="C70" s="17">
        <v>3.0</v>
      </c>
      <c r="D70" s="17">
        <v>8.0</v>
      </c>
      <c r="E70" s="20">
        <f t="shared" si="2"/>
        <v>484.64</v>
      </c>
    </row>
    <row r="71" ht="12.75" customHeight="1">
      <c r="B71" s="20">
        <f t="shared" si="1"/>
        <v>538.65</v>
      </c>
      <c r="C71" s="17">
        <v>3.0</v>
      </c>
      <c r="D71" s="17">
        <v>9.0</v>
      </c>
      <c r="E71" s="20">
        <f t="shared" si="2"/>
        <v>538.65</v>
      </c>
    </row>
    <row r="72" ht="12.75" customHeight="1">
      <c r="B72" s="20">
        <f t="shared" si="1"/>
        <v>592.66</v>
      </c>
      <c r="C72" s="17">
        <v>3.0</v>
      </c>
      <c r="D72" s="17">
        <v>10.0</v>
      </c>
      <c r="E72" s="20">
        <f t="shared" si="2"/>
        <v>592.66</v>
      </c>
    </row>
    <row r="73" ht="12.75" customHeight="1">
      <c r="B73" s="20">
        <f t="shared" si="1"/>
        <v>646.67</v>
      </c>
      <c r="C73" s="17">
        <v>3.0</v>
      </c>
      <c r="D73" s="17">
        <v>11.0</v>
      </c>
      <c r="E73" s="20">
        <f t="shared" si="2"/>
        <v>646.67</v>
      </c>
    </row>
    <row r="74" ht="12.75" customHeight="1">
      <c r="B74" s="20">
        <f t="shared" si="1"/>
        <v>700.68</v>
      </c>
      <c r="C74" s="17">
        <v>3.0</v>
      </c>
      <c r="D74" s="17">
        <v>12.0</v>
      </c>
      <c r="E74" s="20">
        <f t="shared" si="2"/>
        <v>700.68</v>
      </c>
    </row>
    <row r="75" ht="12.75" customHeight="1">
      <c r="B75" s="20">
        <f t="shared" si="1"/>
        <v>754.69</v>
      </c>
      <c r="C75" s="17">
        <v>3.0</v>
      </c>
      <c r="D75" s="17">
        <v>13.0</v>
      </c>
      <c r="E75" s="20">
        <f t="shared" si="2"/>
        <v>754.69</v>
      </c>
    </row>
    <row r="76" ht="12.75" customHeight="1">
      <c r="B76" s="20">
        <f t="shared" si="1"/>
        <v>808.7</v>
      </c>
      <c r="C76" s="17">
        <v>3.0</v>
      </c>
      <c r="D76" s="17">
        <v>14.0</v>
      </c>
      <c r="E76" s="20">
        <f t="shared" si="2"/>
        <v>808.7</v>
      </c>
    </row>
    <row r="77" ht="12.75" customHeight="1">
      <c r="B77" s="20">
        <f t="shared" si="1"/>
        <v>862.71</v>
      </c>
      <c r="C77" s="17">
        <v>3.0</v>
      </c>
      <c r="D77" s="17">
        <v>15.0</v>
      </c>
      <c r="E77" s="20">
        <f t="shared" si="2"/>
        <v>862.71</v>
      </c>
    </row>
    <row r="78" ht="12.75" customHeight="1">
      <c r="B78" s="20">
        <f t="shared" si="1"/>
        <v>916.72</v>
      </c>
      <c r="C78" s="17">
        <v>3.0</v>
      </c>
      <c r="D78" s="17">
        <v>16.0</v>
      </c>
      <c r="E78" s="20">
        <f t="shared" si="2"/>
        <v>916.72</v>
      </c>
    </row>
    <row r="79" ht="12.75" customHeight="1">
      <c r="B79" s="20">
        <f t="shared" si="1"/>
        <v>970.73</v>
      </c>
      <c r="C79" s="17">
        <v>3.0</v>
      </c>
      <c r="D79" s="17">
        <v>17.0</v>
      </c>
      <c r="E79" s="20">
        <f t="shared" si="2"/>
        <v>970.73</v>
      </c>
    </row>
    <row r="80" ht="12.75" customHeight="1">
      <c r="B80" s="20">
        <f t="shared" si="1"/>
        <v>1024.74</v>
      </c>
      <c r="C80" s="17">
        <v>3.0</v>
      </c>
      <c r="D80" s="17">
        <v>18.0</v>
      </c>
      <c r="E80" s="20">
        <f t="shared" si="2"/>
        <v>1024.74</v>
      </c>
    </row>
    <row r="81" ht="12.75" customHeight="1">
      <c r="B81" s="20">
        <f t="shared" si="1"/>
        <v>1078.75</v>
      </c>
      <c r="C81" s="17">
        <v>3.0</v>
      </c>
      <c r="D81" s="17">
        <v>19.0</v>
      </c>
      <c r="E81" s="20">
        <f t="shared" si="2"/>
        <v>1078.75</v>
      </c>
    </row>
    <row r="82" ht="12.75" customHeight="1">
      <c r="B82" s="20">
        <f t="shared" si="1"/>
        <v>1132.76</v>
      </c>
      <c r="C82" s="17">
        <v>3.0</v>
      </c>
      <c r="D82" s="17">
        <v>20.0</v>
      </c>
      <c r="E82" s="20">
        <f t="shared" si="2"/>
        <v>1132.76</v>
      </c>
    </row>
    <row r="83" ht="12.75" customHeight="1">
      <c r="B83" s="20">
        <f t="shared" si="1"/>
        <v>124.09</v>
      </c>
      <c r="C83" s="17">
        <v>4.0</v>
      </c>
      <c r="D83" s="17">
        <v>1.0</v>
      </c>
      <c r="E83" s="20">
        <f t="shared" si="2"/>
        <v>124.09</v>
      </c>
    </row>
    <row r="84" ht="12.75" customHeight="1">
      <c r="B84" s="20">
        <f t="shared" si="1"/>
        <v>178.1</v>
      </c>
      <c r="C84" s="17">
        <v>4.0</v>
      </c>
      <c r="D84" s="17">
        <v>2.0</v>
      </c>
      <c r="E84" s="20">
        <f t="shared" si="2"/>
        <v>178.1</v>
      </c>
    </row>
    <row r="85" ht="12.75" customHeight="1">
      <c r="B85" s="20">
        <f t="shared" si="1"/>
        <v>232.11</v>
      </c>
      <c r="C85" s="17">
        <v>4.0</v>
      </c>
      <c r="D85" s="17">
        <v>3.0</v>
      </c>
      <c r="E85" s="20">
        <f t="shared" si="2"/>
        <v>232.11</v>
      </c>
    </row>
    <row r="86" ht="12.75" customHeight="1">
      <c r="B86" s="20">
        <f t="shared" si="1"/>
        <v>286.12</v>
      </c>
      <c r="C86" s="17">
        <v>4.0</v>
      </c>
      <c r="D86" s="17">
        <v>4.0</v>
      </c>
      <c r="E86" s="20">
        <f t="shared" si="2"/>
        <v>286.12</v>
      </c>
    </row>
    <row r="87" ht="12.75" customHeight="1">
      <c r="B87" s="20">
        <f t="shared" si="1"/>
        <v>340.13</v>
      </c>
      <c r="C87" s="17">
        <v>4.0</v>
      </c>
      <c r="D87" s="17">
        <v>5.0</v>
      </c>
      <c r="E87" s="20">
        <f t="shared" si="2"/>
        <v>340.13</v>
      </c>
    </row>
    <row r="88" ht="12.75" customHeight="1">
      <c r="B88" s="20">
        <f t="shared" si="1"/>
        <v>394.14</v>
      </c>
      <c r="C88" s="17">
        <v>4.0</v>
      </c>
      <c r="D88" s="17">
        <v>6.0</v>
      </c>
      <c r="E88" s="20">
        <f t="shared" si="2"/>
        <v>394.14</v>
      </c>
    </row>
    <row r="89" ht="12.75" customHeight="1">
      <c r="B89" s="20">
        <f t="shared" si="1"/>
        <v>448.15</v>
      </c>
      <c r="C89" s="17">
        <v>4.0</v>
      </c>
      <c r="D89" s="17">
        <v>7.0</v>
      </c>
      <c r="E89" s="20">
        <f t="shared" si="2"/>
        <v>448.15</v>
      </c>
    </row>
    <row r="90" ht="12.75" customHeight="1">
      <c r="B90" s="20">
        <f t="shared" si="1"/>
        <v>502.16</v>
      </c>
      <c r="C90" s="17">
        <v>4.0</v>
      </c>
      <c r="D90" s="17">
        <v>8.0</v>
      </c>
      <c r="E90" s="20">
        <f t="shared" si="2"/>
        <v>502.16</v>
      </c>
    </row>
    <row r="91" ht="12.75" customHeight="1">
      <c r="B91" s="20">
        <f t="shared" si="1"/>
        <v>556.17</v>
      </c>
      <c r="C91" s="17">
        <v>4.0</v>
      </c>
      <c r="D91" s="17">
        <v>9.0</v>
      </c>
      <c r="E91" s="20">
        <f t="shared" si="2"/>
        <v>556.17</v>
      </c>
    </row>
    <row r="92" ht="12.75" customHeight="1">
      <c r="B92" s="20">
        <f t="shared" si="1"/>
        <v>610.18</v>
      </c>
      <c r="C92" s="17">
        <v>4.0</v>
      </c>
      <c r="D92" s="17">
        <v>10.0</v>
      </c>
      <c r="E92" s="20">
        <f t="shared" si="2"/>
        <v>610.18</v>
      </c>
    </row>
    <row r="93" ht="12.75" customHeight="1">
      <c r="B93" s="20">
        <f t="shared" si="1"/>
        <v>664.19</v>
      </c>
      <c r="C93" s="17">
        <v>4.0</v>
      </c>
      <c r="D93" s="17">
        <v>11.0</v>
      </c>
      <c r="E93" s="20">
        <f t="shared" si="2"/>
        <v>664.19</v>
      </c>
    </row>
    <row r="94" ht="12.75" customHeight="1">
      <c r="B94" s="20">
        <f t="shared" si="1"/>
        <v>718.2</v>
      </c>
      <c r="C94" s="17">
        <v>4.0</v>
      </c>
      <c r="D94" s="17">
        <v>12.0</v>
      </c>
      <c r="E94" s="20">
        <f t="shared" si="2"/>
        <v>718.2</v>
      </c>
    </row>
    <row r="95" ht="12.75" customHeight="1">
      <c r="B95" s="20">
        <f t="shared" si="1"/>
        <v>772.21</v>
      </c>
      <c r="C95" s="17">
        <v>4.0</v>
      </c>
      <c r="D95" s="17">
        <v>13.0</v>
      </c>
      <c r="E95" s="20">
        <f t="shared" si="2"/>
        <v>772.21</v>
      </c>
    </row>
    <row r="96" ht="12.75" customHeight="1">
      <c r="B96" s="20">
        <f t="shared" si="1"/>
        <v>826.22</v>
      </c>
      <c r="C96" s="17">
        <v>4.0</v>
      </c>
      <c r="D96" s="17">
        <v>14.0</v>
      </c>
      <c r="E96" s="20">
        <f t="shared" si="2"/>
        <v>826.22</v>
      </c>
    </row>
    <row r="97" ht="12.75" customHeight="1">
      <c r="B97" s="20">
        <f t="shared" si="1"/>
        <v>880.23</v>
      </c>
      <c r="C97" s="17">
        <v>4.0</v>
      </c>
      <c r="D97" s="17">
        <v>15.0</v>
      </c>
      <c r="E97" s="20">
        <f t="shared" si="2"/>
        <v>880.23</v>
      </c>
    </row>
    <row r="98" ht="12.75" customHeight="1">
      <c r="B98" s="20">
        <f t="shared" si="1"/>
        <v>934.24</v>
      </c>
      <c r="C98" s="17">
        <v>4.0</v>
      </c>
      <c r="D98" s="17">
        <v>16.0</v>
      </c>
      <c r="E98" s="20">
        <f t="shared" si="2"/>
        <v>934.24</v>
      </c>
    </row>
    <row r="99" ht="12.75" customHeight="1">
      <c r="B99" s="20">
        <f t="shared" si="1"/>
        <v>988.25</v>
      </c>
      <c r="C99" s="17">
        <v>4.0</v>
      </c>
      <c r="D99" s="17">
        <v>17.0</v>
      </c>
      <c r="E99" s="20">
        <f t="shared" si="2"/>
        <v>988.25</v>
      </c>
    </row>
    <row r="100" ht="12.75" customHeight="1">
      <c r="B100" s="20">
        <f t="shared" si="1"/>
        <v>1042.26</v>
      </c>
      <c r="C100" s="17">
        <v>4.0</v>
      </c>
      <c r="D100" s="17">
        <v>18.0</v>
      </c>
      <c r="E100" s="20">
        <f t="shared" si="2"/>
        <v>1042.26</v>
      </c>
    </row>
    <row r="101" ht="12.75" customHeight="1">
      <c r="B101" s="20">
        <f t="shared" si="1"/>
        <v>1096.27</v>
      </c>
      <c r="C101" s="17">
        <v>4.0</v>
      </c>
      <c r="D101" s="17">
        <v>19.0</v>
      </c>
      <c r="E101" s="20">
        <f t="shared" si="2"/>
        <v>1096.27</v>
      </c>
    </row>
    <row r="102" ht="12.75" customHeight="1">
      <c r="B102" s="20">
        <f t="shared" si="1"/>
        <v>1150.28</v>
      </c>
      <c r="C102" s="17">
        <v>4.0</v>
      </c>
      <c r="D102" s="17">
        <v>20.0</v>
      </c>
      <c r="E102" s="20">
        <f t="shared" si="2"/>
        <v>1150.28</v>
      </c>
    </row>
    <row r="103" ht="12.75" customHeight="1">
      <c r="B103" s="20">
        <f t="shared" si="1"/>
        <v>141.61</v>
      </c>
      <c r="C103" s="17">
        <v>5.0</v>
      </c>
      <c r="D103" s="17">
        <v>1.0</v>
      </c>
      <c r="E103" s="20">
        <f t="shared" si="2"/>
        <v>141.61</v>
      </c>
    </row>
    <row r="104" ht="12.75" customHeight="1">
      <c r="B104" s="20">
        <f t="shared" si="1"/>
        <v>195.62</v>
      </c>
      <c r="C104" s="17">
        <v>5.0</v>
      </c>
      <c r="D104" s="17">
        <v>2.0</v>
      </c>
      <c r="E104" s="20">
        <f t="shared" si="2"/>
        <v>195.62</v>
      </c>
    </row>
    <row r="105" ht="12.75" customHeight="1">
      <c r="B105" s="20">
        <f t="shared" si="1"/>
        <v>249.63</v>
      </c>
      <c r="C105" s="17">
        <v>5.0</v>
      </c>
      <c r="D105" s="17">
        <v>3.0</v>
      </c>
      <c r="E105" s="20">
        <f t="shared" si="2"/>
        <v>249.63</v>
      </c>
    </row>
    <row r="106" ht="12.75" customHeight="1">
      <c r="B106" s="20">
        <f t="shared" si="1"/>
        <v>303.64</v>
      </c>
      <c r="C106" s="17">
        <v>5.0</v>
      </c>
      <c r="D106" s="17">
        <v>4.0</v>
      </c>
      <c r="E106" s="20">
        <f t="shared" si="2"/>
        <v>303.64</v>
      </c>
    </row>
    <row r="107" ht="12.75" customHeight="1">
      <c r="B107" s="20">
        <f t="shared" si="1"/>
        <v>357.65</v>
      </c>
      <c r="C107" s="17">
        <v>5.0</v>
      </c>
      <c r="D107" s="17">
        <v>5.0</v>
      </c>
      <c r="E107" s="20">
        <f t="shared" si="2"/>
        <v>357.65</v>
      </c>
    </row>
    <row r="108" ht="12.75" customHeight="1">
      <c r="B108" s="20">
        <f t="shared" si="1"/>
        <v>411.66</v>
      </c>
      <c r="C108" s="17">
        <v>5.0</v>
      </c>
      <c r="D108" s="17">
        <v>6.0</v>
      </c>
      <c r="E108" s="20">
        <f t="shared" si="2"/>
        <v>411.66</v>
      </c>
    </row>
    <row r="109" ht="12.75" customHeight="1">
      <c r="B109" s="20">
        <f t="shared" si="1"/>
        <v>465.67</v>
      </c>
      <c r="C109" s="17">
        <v>5.0</v>
      </c>
      <c r="D109" s="17">
        <v>7.0</v>
      </c>
      <c r="E109" s="20">
        <f t="shared" si="2"/>
        <v>465.67</v>
      </c>
    </row>
    <row r="110" ht="12.75" customHeight="1">
      <c r="B110" s="20">
        <f t="shared" si="1"/>
        <v>519.68</v>
      </c>
      <c r="C110" s="17">
        <v>5.0</v>
      </c>
      <c r="D110" s="17">
        <v>8.0</v>
      </c>
      <c r="E110" s="20">
        <f t="shared" si="2"/>
        <v>519.68</v>
      </c>
    </row>
    <row r="111" ht="12.75" customHeight="1">
      <c r="B111" s="20">
        <f t="shared" si="1"/>
        <v>573.69</v>
      </c>
      <c r="C111" s="17">
        <v>5.0</v>
      </c>
      <c r="D111" s="17">
        <v>9.0</v>
      </c>
      <c r="E111" s="20">
        <f t="shared" si="2"/>
        <v>573.69</v>
      </c>
    </row>
    <row r="112" ht="12.75" customHeight="1">
      <c r="B112" s="20">
        <f t="shared" si="1"/>
        <v>627.7</v>
      </c>
      <c r="C112" s="17">
        <v>5.0</v>
      </c>
      <c r="D112" s="17">
        <v>10.0</v>
      </c>
      <c r="E112" s="20">
        <f t="shared" si="2"/>
        <v>627.7</v>
      </c>
    </row>
    <row r="113" ht="12.75" customHeight="1">
      <c r="B113" s="20">
        <f t="shared" si="1"/>
        <v>681.71</v>
      </c>
      <c r="C113" s="17">
        <v>5.0</v>
      </c>
      <c r="D113" s="17">
        <v>11.0</v>
      </c>
      <c r="E113" s="20">
        <f t="shared" si="2"/>
        <v>681.71</v>
      </c>
    </row>
    <row r="114" ht="12.75" customHeight="1">
      <c r="B114" s="20">
        <f t="shared" si="1"/>
        <v>735.72</v>
      </c>
      <c r="C114" s="17">
        <v>5.0</v>
      </c>
      <c r="D114" s="17">
        <v>12.0</v>
      </c>
      <c r="E114" s="20">
        <f t="shared" si="2"/>
        <v>735.72</v>
      </c>
    </row>
    <row r="115" ht="12.75" customHeight="1">
      <c r="B115" s="20">
        <f t="shared" si="1"/>
        <v>789.73</v>
      </c>
      <c r="C115" s="17">
        <v>5.0</v>
      </c>
      <c r="D115" s="17">
        <v>13.0</v>
      </c>
      <c r="E115" s="20">
        <f t="shared" si="2"/>
        <v>789.73</v>
      </c>
    </row>
    <row r="116" ht="12.75" customHeight="1">
      <c r="B116" s="20">
        <f t="shared" si="1"/>
        <v>843.74</v>
      </c>
      <c r="C116" s="17">
        <v>5.0</v>
      </c>
      <c r="D116" s="17">
        <v>14.0</v>
      </c>
      <c r="E116" s="20">
        <f t="shared" si="2"/>
        <v>843.74</v>
      </c>
    </row>
    <row r="117" ht="12.75" customHeight="1">
      <c r="B117" s="20">
        <f t="shared" si="1"/>
        <v>897.75</v>
      </c>
      <c r="C117" s="17">
        <v>5.0</v>
      </c>
      <c r="D117" s="17">
        <v>15.0</v>
      </c>
      <c r="E117" s="20">
        <f t="shared" si="2"/>
        <v>897.75</v>
      </c>
    </row>
    <row r="118" ht="12.75" customHeight="1">
      <c r="B118" s="20">
        <f t="shared" si="1"/>
        <v>951.76</v>
      </c>
      <c r="C118" s="17">
        <v>5.0</v>
      </c>
      <c r="D118" s="17">
        <v>16.0</v>
      </c>
      <c r="E118" s="20">
        <f t="shared" si="2"/>
        <v>951.76</v>
      </c>
    </row>
    <row r="119" ht="12.75" customHeight="1">
      <c r="B119" s="20">
        <f t="shared" si="1"/>
        <v>1005.77</v>
      </c>
      <c r="C119" s="17">
        <v>5.0</v>
      </c>
      <c r="D119" s="17">
        <v>17.0</v>
      </c>
      <c r="E119" s="20">
        <f t="shared" si="2"/>
        <v>1005.77</v>
      </c>
    </row>
    <row r="120" ht="12.75" customHeight="1">
      <c r="B120" s="20">
        <f t="shared" si="1"/>
        <v>1059.78</v>
      </c>
      <c r="C120" s="17">
        <v>5.0</v>
      </c>
      <c r="D120" s="17">
        <v>18.0</v>
      </c>
      <c r="E120" s="20">
        <f t="shared" si="2"/>
        <v>1059.78</v>
      </c>
    </row>
    <row r="121" ht="12.75" customHeight="1">
      <c r="B121" s="20">
        <f t="shared" si="1"/>
        <v>1113.79</v>
      </c>
      <c r="C121" s="17">
        <v>5.0</v>
      </c>
      <c r="D121" s="17">
        <v>19.0</v>
      </c>
      <c r="E121" s="20">
        <f t="shared" si="2"/>
        <v>1113.79</v>
      </c>
    </row>
    <row r="122" ht="12.75" customHeight="1">
      <c r="B122" s="20">
        <f t="shared" si="1"/>
        <v>1167.8</v>
      </c>
      <c r="C122" s="17">
        <v>5.0</v>
      </c>
      <c r="D122" s="17">
        <v>20.0</v>
      </c>
      <c r="E122" s="20">
        <f t="shared" si="2"/>
        <v>1167.8</v>
      </c>
    </row>
    <row r="123" ht="12.75" customHeight="1">
      <c r="B123" s="20">
        <f t="shared" si="1"/>
        <v>159.13</v>
      </c>
      <c r="C123" s="17">
        <v>6.0</v>
      </c>
      <c r="D123" s="17">
        <v>1.0</v>
      </c>
      <c r="E123" s="20">
        <f t="shared" si="2"/>
        <v>159.13</v>
      </c>
    </row>
    <row r="124" ht="12.75" customHeight="1">
      <c r="B124" s="20">
        <f t="shared" si="1"/>
        <v>213.14</v>
      </c>
      <c r="C124" s="17">
        <v>6.0</v>
      </c>
      <c r="D124" s="17">
        <v>2.0</v>
      </c>
      <c r="E124" s="20">
        <f t="shared" si="2"/>
        <v>213.14</v>
      </c>
    </row>
    <row r="125" ht="12.75" customHeight="1">
      <c r="B125" s="20">
        <f t="shared" si="1"/>
        <v>267.15</v>
      </c>
      <c r="C125" s="17">
        <v>6.0</v>
      </c>
      <c r="D125" s="17">
        <v>3.0</v>
      </c>
      <c r="E125" s="20">
        <f t="shared" si="2"/>
        <v>267.15</v>
      </c>
    </row>
    <row r="126" ht="12.75" customHeight="1">
      <c r="B126" s="20">
        <f t="shared" si="1"/>
        <v>321.16</v>
      </c>
      <c r="C126" s="17">
        <v>6.0</v>
      </c>
      <c r="D126" s="17">
        <v>4.0</v>
      </c>
      <c r="E126" s="20">
        <f t="shared" si="2"/>
        <v>321.16</v>
      </c>
    </row>
    <row r="127" ht="12.75" customHeight="1">
      <c r="B127" s="20">
        <f t="shared" si="1"/>
        <v>375.17</v>
      </c>
      <c r="C127" s="17">
        <v>6.0</v>
      </c>
      <c r="D127" s="17">
        <v>5.0</v>
      </c>
      <c r="E127" s="20">
        <f t="shared" si="2"/>
        <v>375.17</v>
      </c>
    </row>
    <row r="128" ht="12.75" customHeight="1">
      <c r="B128" s="20">
        <f t="shared" si="1"/>
        <v>429.18</v>
      </c>
      <c r="C128" s="17">
        <v>6.0</v>
      </c>
      <c r="D128" s="17">
        <v>6.0</v>
      </c>
      <c r="E128" s="20">
        <f t="shared" si="2"/>
        <v>429.18</v>
      </c>
    </row>
    <row r="129" ht="12.75" customHeight="1">
      <c r="B129" s="20">
        <f t="shared" si="1"/>
        <v>483.19</v>
      </c>
      <c r="C129" s="17">
        <v>6.0</v>
      </c>
      <c r="D129" s="17">
        <v>7.0</v>
      </c>
      <c r="E129" s="20">
        <f t="shared" si="2"/>
        <v>483.19</v>
      </c>
    </row>
    <row r="130" ht="12.75" customHeight="1">
      <c r="B130" s="20">
        <f t="shared" si="1"/>
        <v>537.2</v>
      </c>
      <c r="C130" s="17">
        <v>6.0</v>
      </c>
      <c r="D130" s="17">
        <v>8.0</v>
      </c>
      <c r="E130" s="20">
        <f t="shared" si="2"/>
        <v>537.2</v>
      </c>
    </row>
    <row r="131" ht="12.75" customHeight="1">
      <c r="B131" s="20">
        <f t="shared" si="1"/>
        <v>591.21</v>
      </c>
      <c r="C131" s="17">
        <v>6.0</v>
      </c>
      <c r="D131" s="17">
        <v>9.0</v>
      </c>
      <c r="E131" s="20">
        <f t="shared" si="2"/>
        <v>591.21</v>
      </c>
    </row>
    <row r="132" ht="12.75" customHeight="1">
      <c r="B132" s="20">
        <f t="shared" si="1"/>
        <v>645.22</v>
      </c>
      <c r="C132" s="17">
        <v>6.0</v>
      </c>
      <c r="D132" s="17">
        <v>10.0</v>
      </c>
      <c r="E132" s="20">
        <f t="shared" si="2"/>
        <v>645.22</v>
      </c>
    </row>
    <row r="133" ht="12.75" customHeight="1">
      <c r="B133" s="20">
        <f t="shared" si="1"/>
        <v>699.23</v>
      </c>
      <c r="C133" s="17">
        <v>6.0</v>
      </c>
      <c r="D133" s="17">
        <v>11.0</v>
      </c>
      <c r="E133" s="20">
        <f t="shared" si="2"/>
        <v>699.23</v>
      </c>
    </row>
    <row r="134" ht="12.75" customHeight="1">
      <c r="B134" s="20">
        <f t="shared" si="1"/>
        <v>753.24</v>
      </c>
      <c r="C134" s="17">
        <v>6.0</v>
      </c>
      <c r="D134" s="17">
        <v>12.0</v>
      </c>
      <c r="E134" s="20">
        <f t="shared" si="2"/>
        <v>753.24</v>
      </c>
    </row>
    <row r="135" ht="12.75" customHeight="1">
      <c r="B135" s="20">
        <f t="shared" si="1"/>
        <v>807.25</v>
      </c>
      <c r="C135" s="17">
        <v>6.0</v>
      </c>
      <c r="D135" s="17">
        <v>13.0</v>
      </c>
      <c r="E135" s="20">
        <f t="shared" si="2"/>
        <v>807.25</v>
      </c>
    </row>
    <row r="136" ht="12.75" customHeight="1">
      <c r="B136" s="20">
        <f t="shared" si="1"/>
        <v>861.26</v>
      </c>
      <c r="C136" s="17">
        <v>6.0</v>
      </c>
      <c r="D136" s="17">
        <v>14.0</v>
      </c>
      <c r="E136" s="20">
        <f t="shared" si="2"/>
        <v>861.26</v>
      </c>
    </row>
    <row r="137" ht="12.75" customHeight="1">
      <c r="B137" s="20">
        <f t="shared" si="1"/>
        <v>915.27</v>
      </c>
      <c r="C137" s="17">
        <v>6.0</v>
      </c>
      <c r="D137" s="17">
        <v>15.0</v>
      </c>
      <c r="E137" s="20">
        <f t="shared" si="2"/>
        <v>915.27</v>
      </c>
    </row>
    <row r="138" ht="12.75" customHeight="1">
      <c r="B138" s="20">
        <f t="shared" si="1"/>
        <v>969.28</v>
      </c>
      <c r="C138" s="17">
        <v>6.0</v>
      </c>
      <c r="D138" s="17">
        <v>16.0</v>
      </c>
      <c r="E138" s="20">
        <f t="shared" si="2"/>
        <v>969.28</v>
      </c>
    </row>
    <row r="139" ht="12.75" customHeight="1">
      <c r="B139" s="20">
        <f t="shared" si="1"/>
        <v>1023.29</v>
      </c>
      <c r="C139" s="17">
        <v>6.0</v>
      </c>
      <c r="D139" s="17">
        <v>17.0</v>
      </c>
      <c r="E139" s="20">
        <f t="shared" si="2"/>
        <v>1023.29</v>
      </c>
    </row>
    <row r="140" ht="12.75" customHeight="1">
      <c r="B140" s="20">
        <f t="shared" si="1"/>
        <v>1077.3</v>
      </c>
      <c r="C140" s="17">
        <v>6.0</v>
      </c>
      <c r="D140" s="17">
        <v>18.0</v>
      </c>
      <c r="E140" s="20">
        <f t="shared" si="2"/>
        <v>1077.3</v>
      </c>
    </row>
    <row r="141" ht="12.75" customHeight="1">
      <c r="B141" s="20">
        <f t="shared" si="1"/>
        <v>1131.31</v>
      </c>
      <c r="C141" s="17">
        <v>6.0</v>
      </c>
      <c r="D141" s="17">
        <v>19.0</v>
      </c>
      <c r="E141" s="20">
        <f t="shared" si="2"/>
        <v>1131.31</v>
      </c>
    </row>
    <row r="142" ht="12.75" customHeight="1">
      <c r="B142" s="20">
        <f t="shared" si="1"/>
        <v>1185.32</v>
      </c>
      <c r="C142" s="17">
        <v>6.0</v>
      </c>
      <c r="D142" s="17">
        <v>20.0</v>
      </c>
      <c r="E142" s="20">
        <f t="shared" si="2"/>
        <v>1185.32</v>
      </c>
    </row>
    <row r="143" ht="12.75" customHeight="1">
      <c r="B143" s="20">
        <f t="shared" si="1"/>
        <v>176.65</v>
      </c>
      <c r="C143" s="17">
        <v>7.0</v>
      </c>
      <c r="D143" s="17">
        <v>1.0</v>
      </c>
      <c r="E143" s="20">
        <f t="shared" si="2"/>
        <v>176.65</v>
      </c>
    </row>
    <row r="144" ht="12.75" customHeight="1">
      <c r="B144" s="20">
        <f t="shared" si="1"/>
        <v>230.66</v>
      </c>
      <c r="C144" s="17">
        <v>7.0</v>
      </c>
      <c r="D144" s="17">
        <v>2.0</v>
      </c>
      <c r="E144" s="20">
        <f t="shared" si="2"/>
        <v>230.66</v>
      </c>
    </row>
    <row r="145" ht="12.75" customHeight="1">
      <c r="B145" s="20">
        <f t="shared" si="1"/>
        <v>284.67</v>
      </c>
      <c r="C145" s="17">
        <v>7.0</v>
      </c>
      <c r="D145" s="17">
        <v>3.0</v>
      </c>
      <c r="E145" s="20">
        <f t="shared" si="2"/>
        <v>284.67</v>
      </c>
    </row>
    <row r="146" ht="12.75" customHeight="1">
      <c r="B146" s="20">
        <f t="shared" si="1"/>
        <v>338.68</v>
      </c>
      <c r="C146" s="17">
        <v>7.0</v>
      </c>
      <c r="D146" s="17">
        <v>4.0</v>
      </c>
      <c r="E146" s="20">
        <f t="shared" si="2"/>
        <v>338.68</v>
      </c>
    </row>
    <row r="147" ht="12.75" customHeight="1">
      <c r="B147" s="20">
        <f t="shared" si="1"/>
        <v>392.69</v>
      </c>
      <c r="C147" s="17">
        <v>7.0</v>
      </c>
      <c r="D147" s="17">
        <v>5.0</v>
      </c>
      <c r="E147" s="20">
        <f t="shared" si="2"/>
        <v>392.69</v>
      </c>
    </row>
    <row r="148" ht="12.75" customHeight="1">
      <c r="B148" s="20">
        <f t="shared" si="1"/>
        <v>446.7</v>
      </c>
      <c r="C148" s="17">
        <v>7.0</v>
      </c>
      <c r="D148" s="17">
        <v>6.0</v>
      </c>
      <c r="E148" s="20">
        <f t="shared" si="2"/>
        <v>446.7</v>
      </c>
    </row>
    <row r="149" ht="12.75" customHeight="1">
      <c r="B149" s="20">
        <f t="shared" si="1"/>
        <v>500.71</v>
      </c>
      <c r="C149" s="17">
        <v>7.0</v>
      </c>
      <c r="D149" s="17">
        <v>7.0</v>
      </c>
      <c r="E149" s="20">
        <f t="shared" si="2"/>
        <v>500.71</v>
      </c>
    </row>
    <row r="150" ht="12.75" customHeight="1">
      <c r="B150" s="20">
        <f t="shared" si="1"/>
        <v>554.72</v>
      </c>
      <c r="C150" s="17">
        <v>7.0</v>
      </c>
      <c r="D150" s="17">
        <v>8.0</v>
      </c>
      <c r="E150" s="20">
        <f t="shared" si="2"/>
        <v>554.72</v>
      </c>
    </row>
    <row r="151" ht="12.75" customHeight="1">
      <c r="B151" s="20">
        <f t="shared" si="1"/>
        <v>608.73</v>
      </c>
      <c r="C151" s="17">
        <v>7.0</v>
      </c>
      <c r="D151" s="17">
        <v>9.0</v>
      </c>
      <c r="E151" s="20">
        <f t="shared" si="2"/>
        <v>608.73</v>
      </c>
    </row>
    <row r="152" ht="12.75" customHeight="1">
      <c r="B152" s="20">
        <f t="shared" si="1"/>
        <v>662.74</v>
      </c>
      <c r="C152" s="17">
        <v>7.0</v>
      </c>
      <c r="D152" s="17">
        <v>10.0</v>
      </c>
      <c r="E152" s="20">
        <f t="shared" si="2"/>
        <v>662.74</v>
      </c>
    </row>
    <row r="153" ht="12.75" customHeight="1">
      <c r="B153" s="20">
        <f t="shared" si="1"/>
        <v>716.75</v>
      </c>
      <c r="C153" s="17">
        <v>7.0</v>
      </c>
      <c r="D153" s="17">
        <v>11.0</v>
      </c>
      <c r="E153" s="20">
        <f t="shared" si="2"/>
        <v>716.75</v>
      </c>
    </row>
    <row r="154" ht="12.75" customHeight="1">
      <c r="B154" s="20">
        <f t="shared" si="1"/>
        <v>770.76</v>
      </c>
      <c r="C154" s="17">
        <v>7.0</v>
      </c>
      <c r="D154" s="17">
        <v>12.0</v>
      </c>
      <c r="E154" s="20">
        <f t="shared" si="2"/>
        <v>770.76</v>
      </c>
    </row>
    <row r="155" ht="12.75" customHeight="1">
      <c r="B155" s="20">
        <f t="shared" si="1"/>
        <v>824.77</v>
      </c>
      <c r="C155" s="17">
        <v>7.0</v>
      </c>
      <c r="D155" s="17">
        <v>13.0</v>
      </c>
      <c r="E155" s="20">
        <f t="shared" si="2"/>
        <v>824.77</v>
      </c>
    </row>
    <row r="156" ht="12.75" customHeight="1">
      <c r="B156" s="20">
        <f t="shared" si="1"/>
        <v>878.78</v>
      </c>
      <c r="C156" s="17">
        <v>7.0</v>
      </c>
      <c r="D156" s="17">
        <v>14.0</v>
      </c>
      <c r="E156" s="20">
        <f t="shared" si="2"/>
        <v>878.78</v>
      </c>
    </row>
    <row r="157" ht="12.75" customHeight="1">
      <c r="B157" s="20">
        <f t="shared" si="1"/>
        <v>932.79</v>
      </c>
      <c r="C157" s="17">
        <v>7.0</v>
      </c>
      <c r="D157" s="17">
        <v>15.0</v>
      </c>
      <c r="E157" s="20">
        <f t="shared" si="2"/>
        <v>932.79</v>
      </c>
    </row>
    <row r="158" ht="12.75" customHeight="1">
      <c r="B158" s="20">
        <f t="shared" si="1"/>
        <v>986.8</v>
      </c>
      <c r="C158" s="17">
        <v>7.0</v>
      </c>
      <c r="D158" s="17">
        <v>16.0</v>
      </c>
      <c r="E158" s="20">
        <f t="shared" si="2"/>
        <v>986.8</v>
      </c>
    </row>
    <row r="159" ht="12.75" customHeight="1">
      <c r="B159" s="20">
        <f t="shared" si="1"/>
        <v>1040.81</v>
      </c>
      <c r="C159" s="17">
        <v>7.0</v>
      </c>
      <c r="D159" s="17">
        <v>17.0</v>
      </c>
      <c r="E159" s="20">
        <f t="shared" si="2"/>
        <v>1040.81</v>
      </c>
    </row>
    <row r="160" ht="12.75" customHeight="1">
      <c r="B160" s="20">
        <f t="shared" si="1"/>
        <v>1094.82</v>
      </c>
      <c r="C160" s="17">
        <v>7.0</v>
      </c>
      <c r="D160" s="17">
        <v>18.0</v>
      </c>
      <c r="E160" s="20">
        <f t="shared" si="2"/>
        <v>1094.82</v>
      </c>
    </row>
    <row r="161" ht="12.75" customHeight="1">
      <c r="B161" s="20">
        <f t="shared" si="1"/>
        <v>1148.83</v>
      </c>
      <c r="C161" s="17">
        <v>7.0</v>
      </c>
      <c r="D161" s="17">
        <v>19.0</v>
      </c>
      <c r="E161" s="20">
        <f t="shared" si="2"/>
        <v>1148.83</v>
      </c>
    </row>
    <row r="162" ht="12.75" customHeight="1">
      <c r="B162" s="20">
        <f t="shared" si="1"/>
        <v>1202.84</v>
      </c>
      <c r="C162" s="17">
        <v>7.0</v>
      </c>
      <c r="D162" s="17">
        <v>20.0</v>
      </c>
      <c r="E162" s="20">
        <f t="shared" si="2"/>
        <v>1202.84</v>
      </c>
    </row>
    <row r="163" ht="12.75" customHeight="1">
      <c r="B163" s="20">
        <f t="shared" si="1"/>
        <v>194.17</v>
      </c>
      <c r="C163" s="17">
        <v>8.0</v>
      </c>
      <c r="D163" s="17">
        <v>1.0</v>
      </c>
      <c r="E163" s="20">
        <f t="shared" si="2"/>
        <v>194.17</v>
      </c>
    </row>
    <row r="164" ht="12.75" customHeight="1">
      <c r="B164" s="20">
        <f t="shared" si="1"/>
        <v>248.18</v>
      </c>
      <c r="C164" s="17">
        <v>8.0</v>
      </c>
      <c r="D164" s="17">
        <v>2.0</v>
      </c>
      <c r="E164" s="20">
        <f t="shared" si="2"/>
        <v>248.18</v>
      </c>
    </row>
    <row r="165" ht="12.75" customHeight="1">
      <c r="B165" s="20">
        <f t="shared" si="1"/>
        <v>302.19</v>
      </c>
      <c r="C165" s="17">
        <v>8.0</v>
      </c>
      <c r="D165" s="17">
        <v>3.0</v>
      </c>
      <c r="E165" s="20">
        <f t="shared" si="2"/>
        <v>302.19</v>
      </c>
    </row>
    <row r="166" ht="12.75" customHeight="1">
      <c r="B166" s="20">
        <f t="shared" si="1"/>
        <v>356.2</v>
      </c>
      <c r="C166" s="17">
        <v>8.0</v>
      </c>
      <c r="D166" s="17">
        <v>4.0</v>
      </c>
      <c r="E166" s="20">
        <f t="shared" si="2"/>
        <v>356.2</v>
      </c>
    </row>
    <row r="167" ht="12.75" customHeight="1">
      <c r="B167" s="20">
        <f t="shared" si="1"/>
        <v>410.21</v>
      </c>
      <c r="C167" s="17">
        <v>8.0</v>
      </c>
      <c r="D167" s="17">
        <v>5.0</v>
      </c>
      <c r="E167" s="20">
        <f t="shared" si="2"/>
        <v>410.21</v>
      </c>
    </row>
    <row r="168" ht="12.75" customHeight="1">
      <c r="B168" s="20">
        <f t="shared" si="1"/>
        <v>464.22</v>
      </c>
      <c r="C168" s="17">
        <v>8.0</v>
      </c>
      <c r="D168" s="17">
        <v>6.0</v>
      </c>
      <c r="E168" s="20">
        <f t="shared" si="2"/>
        <v>464.22</v>
      </c>
    </row>
    <row r="169" ht="12.75" customHeight="1">
      <c r="B169" s="20">
        <f t="shared" si="1"/>
        <v>518.23</v>
      </c>
      <c r="C169" s="17">
        <v>8.0</v>
      </c>
      <c r="D169" s="17">
        <v>7.0</v>
      </c>
      <c r="E169" s="20">
        <f t="shared" si="2"/>
        <v>518.23</v>
      </c>
    </row>
    <row r="170" ht="12.75" customHeight="1">
      <c r="B170" s="20">
        <f t="shared" si="1"/>
        <v>572.24</v>
      </c>
      <c r="C170" s="17">
        <v>8.0</v>
      </c>
      <c r="D170" s="17">
        <v>8.0</v>
      </c>
      <c r="E170" s="20">
        <f t="shared" si="2"/>
        <v>572.24</v>
      </c>
    </row>
    <row r="171" ht="12.75" customHeight="1">
      <c r="B171" s="20">
        <f t="shared" si="1"/>
        <v>626.25</v>
      </c>
      <c r="C171" s="17">
        <v>8.0</v>
      </c>
      <c r="D171" s="17">
        <v>9.0</v>
      </c>
      <c r="E171" s="20">
        <f t="shared" si="2"/>
        <v>626.25</v>
      </c>
    </row>
    <row r="172" ht="12.75" customHeight="1">
      <c r="B172" s="20">
        <f t="shared" si="1"/>
        <v>680.26</v>
      </c>
      <c r="C172" s="17">
        <v>8.0</v>
      </c>
      <c r="D172" s="17">
        <v>10.0</v>
      </c>
      <c r="E172" s="20">
        <f t="shared" si="2"/>
        <v>680.26</v>
      </c>
    </row>
    <row r="173" ht="12.75" customHeight="1">
      <c r="B173" s="20">
        <f t="shared" si="1"/>
        <v>734.27</v>
      </c>
      <c r="C173" s="17">
        <v>8.0</v>
      </c>
      <c r="D173" s="17">
        <v>11.0</v>
      </c>
      <c r="E173" s="20">
        <f t="shared" si="2"/>
        <v>734.27</v>
      </c>
    </row>
    <row r="174" ht="12.75" customHeight="1">
      <c r="B174" s="20">
        <f t="shared" si="1"/>
        <v>788.28</v>
      </c>
      <c r="C174" s="17">
        <v>8.0</v>
      </c>
      <c r="D174" s="17">
        <v>12.0</v>
      </c>
      <c r="E174" s="20">
        <f t="shared" si="2"/>
        <v>788.28</v>
      </c>
    </row>
    <row r="175" ht="12.75" customHeight="1">
      <c r="B175" s="20">
        <f t="shared" si="1"/>
        <v>842.29</v>
      </c>
      <c r="C175" s="17">
        <v>8.0</v>
      </c>
      <c r="D175" s="17">
        <v>13.0</v>
      </c>
      <c r="E175" s="20">
        <f t="shared" si="2"/>
        <v>842.29</v>
      </c>
    </row>
    <row r="176" ht="12.75" customHeight="1">
      <c r="B176" s="20">
        <f t="shared" si="1"/>
        <v>896.3</v>
      </c>
      <c r="C176" s="17">
        <v>8.0</v>
      </c>
      <c r="D176" s="17">
        <v>14.0</v>
      </c>
      <c r="E176" s="20">
        <f t="shared" si="2"/>
        <v>896.3</v>
      </c>
    </row>
    <row r="177" ht="12.75" customHeight="1">
      <c r="B177" s="20">
        <f t="shared" si="1"/>
        <v>950.31</v>
      </c>
      <c r="C177" s="17">
        <v>8.0</v>
      </c>
      <c r="D177" s="17">
        <v>15.0</v>
      </c>
      <c r="E177" s="20">
        <f t="shared" si="2"/>
        <v>950.31</v>
      </c>
    </row>
    <row r="178" ht="12.75" customHeight="1">
      <c r="B178" s="20">
        <f t="shared" si="1"/>
        <v>1004.32</v>
      </c>
      <c r="C178" s="17">
        <v>8.0</v>
      </c>
      <c r="D178" s="17">
        <v>16.0</v>
      </c>
      <c r="E178" s="20">
        <f t="shared" si="2"/>
        <v>1004.32</v>
      </c>
    </row>
    <row r="179" ht="12.75" customHeight="1">
      <c r="B179" s="20">
        <f t="shared" si="1"/>
        <v>1058.33</v>
      </c>
      <c r="C179" s="17">
        <v>8.0</v>
      </c>
      <c r="D179" s="17">
        <v>17.0</v>
      </c>
      <c r="E179" s="20">
        <f t="shared" si="2"/>
        <v>1058.33</v>
      </c>
    </row>
    <row r="180" ht="12.75" customHeight="1">
      <c r="B180" s="20">
        <f t="shared" si="1"/>
        <v>1112.34</v>
      </c>
      <c r="C180" s="17">
        <v>8.0</v>
      </c>
      <c r="D180" s="17">
        <v>18.0</v>
      </c>
      <c r="E180" s="20">
        <f t="shared" si="2"/>
        <v>1112.34</v>
      </c>
    </row>
    <row r="181" ht="12.75" customHeight="1">
      <c r="B181" s="20">
        <f t="shared" si="1"/>
        <v>1166.35</v>
      </c>
      <c r="C181" s="17">
        <v>8.0</v>
      </c>
      <c r="D181" s="17">
        <v>19.0</v>
      </c>
      <c r="E181" s="20">
        <f t="shared" si="2"/>
        <v>1166.35</v>
      </c>
    </row>
    <row r="182" ht="12.75" customHeight="1">
      <c r="B182" s="20">
        <f t="shared" si="1"/>
        <v>1220.36</v>
      </c>
      <c r="C182" s="17">
        <v>8.0</v>
      </c>
      <c r="D182" s="17">
        <v>20.0</v>
      </c>
      <c r="E182" s="20">
        <f t="shared" si="2"/>
        <v>1220.36</v>
      </c>
    </row>
    <row r="183" ht="12.75" customHeight="1">
      <c r="B183" s="20">
        <f t="shared" si="1"/>
        <v>211.69</v>
      </c>
      <c r="C183" s="17">
        <v>9.0</v>
      </c>
      <c r="D183" s="17">
        <v>1.0</v>
      </c>
      <c r="E183" s="20">
        <f t="shared" si="2"/>
        <v>211.69</v>
      </c>
    </row>
    <row r="184" ht="12.75" customHeight="1">
      <c r="B184" s="20">
        <f t="shared" si="1"/>
        <v>265.7</v>
      </c>
      <c r="C184" s="17">
        <v>9.0</v>
      </c>
      <c r="D184" s="17">
        <v>2.0</v>
      </c>
      <c r="E184" s="20">
        <f t="shared" si="2"/>
        <v>265.7</v>
      </c>
    </row>
    <row r="185" ht="12.75" customHeight="1">
      <c r="B185" s="20">
        <f t="shared" si="1"/>
        <v>319.71</v>
      </c>
      <c r="C185" s="17">
        <v>9.0</v>
      </c>
      <c r="D185" s="17">
        <v>3.0</v>
      </c>
      <c r="E185" s="20">
        <f t="shared" si="2"/>
        <v>319.71</v>
      </c>
    </row>
    <row r="186" ht="12.75" customHeight="1">
      <c r="B186" s="20">
        <f t="shared" si="1"/>
        <v>373.72</v>
      </c>
      <c r="C186" s="17">
        <v>9.0</v>
      </c>
      <c r="D186" s="17">
        <v>4.0</v>
      </c>
      <c r="E186" s="20">
        <f t="shared" si="2"/>
        <v>373.72</v>
      </c>
    </row>
    <row r="187" ht="12.75" customHeight="1">
      <c r="B187" s="20">
        <f t="shared" si="1"/>
        <v>427.73</v>
      </c>
      <c r="C187" s="17">
        <v>9.0</v>
      </c>
      <c r="D187" s="17">
        <v>5.0</v>
      </c>
      <c r="E187" s="20">
        <f t="shared" si="2"/>
        <v>427.73</v>
      </c>
    </row>
    <row r="188" ht="12.75" customHeight="1">
      <c r="B188" s="20">
        <f t="shared" si="1"/>
        <v>481.74</v>
      </c>
      <c r="C188" s="17">
        <v>9.0</v>
      </c>
      <c r="D188" s="17">
        <v>6.0</v>
      </c>
      <c r="E188" s="20">
        <f t="shared" si="2"/>
        <v>481.74</v>
      </c>
    </row>
    <row r="189" ht="12.75" customHeight="1">
      <c r="B189" s="20">
        <f t="shared" si="1"/>
        <v>535.75</v>
      </c>
      <c r="C189" s="17">
        <v>9.0</v>
      </c>
      <c r="D189" s="17">
        <v>7.0</v>
      </c>
      <c r="E189" s="20">
        <f t="shared" si="2"/>
        <v>535.75</v>
      </c>
    </row>
    <row r="190" ht="12.75" customHeight="1">
      <c r="B190" s="20">
        <f t="shared" si="1"/>
        <v>589.76</v>
      </c>
      <c r="C190" s="17">
        <v>9.0</v>
      </c>
      <c r="D190" s="17">
        <v>8.0</v>
      </c>
      <c r="E190" s="20">
        <f t="shared" si="2"/>
        <v>589.76</v>
      </c>
    </row>
    <row r="191" ht="12.75" customHeight="1">
      <c r="B191" s="20">
        <f t="shared" si="1"/>
        <v>643.77</v>
      </c>
      <c r="C191" s="17">
        <v>9.0</v>
      </c>
      <c r="D191" s="17">
        <v>9.0</v>
      </c>
      <c r="E191" s="20">
        <f t="shared" si="2"/>
        <v>643.77</v>
      </c>
    </row>
    <row r="192" ht="12.75" customHeight="1">
      <c r="B192" s="20">
        <f t="shared" si="1"/>
        <v>697.78</v>
      </c>
      <c r="C192" s="17">
        <v>9.0</v>
      </c>
      <c r="D192" s="17">
        <v>10.0</v>
      </c>
      <c r="E192" s="20">
        <f t="shared" si="2"/>
        <v>697.78</v>
      </c>
    </row>
    <row r="193" ht="12.75" customHeight="1">
      <c r="B193" s="20">
        <f t="shared" si="1"/>
        <v>751.79</v>
      </c>
      <c r="C193" s="17">
        <v>9.0</v>
      </c>
      <c r="D193" s="17">
        <v>11.0</v>
      </c>
      <c r="E193" s="20">
        <f t="shared" si="2"/>
        <v>751.79</v>
      </c>
    </row>
    <row r="194" ht="12.75" customHeight="1">
      <c r="B194" s="20">
        <f t="shared" si="1"/>
        <v>805.8</v>
      </c>
      <c r="C194" s="17">
        <v>9.0</v>
      </c>
      <c r="D194" s="17">
        <v>12.0</v>
      </c>
      <c r="E194" s="20">
        <f t="shared" si="2"/>
        <v>805.8</v>
      </c>
    </row>
    <row r="195" ht="12.75" customHeight="1">
      <c r="B195" s="20">
        <f t="shared" si="1"/>
        <v>859.81</v>
      </c>
      <c r="C195" s="17">
        <v>9.0</v>
      </c>
      <c r="D195" s="17">
        <v>13.0</v>
      </c>
      <c r="E195" s="20">
        <f t="shared" si="2"/>
        <v>859.81</v>
      </c>
    </row>
    <row r="196" ht="12.75" customHeight="1">
      <c r="B196" s="20">
        <f t="shared" si="1"/>
        <v>913.82</v>
      </c>
      <c r="C196" s="17">
        <v>9.0</v>
      </c>
      <c r="D196" s="17">
        <v>14.0</v>
      </c>
      <c r="E196" s="20">
        <f t="shared" si="2"/>
        <v>913.82</v>
      </c>
    </row>
    <row r="197" ht="12.75" customHeight="1">
      <c r="B197" s="20">
        <f t="shared" si="1"/>
        <v>967.83</v>
      </c>
      <c r="C197" s="17">
        <v>9.0</v>
      </c>
      <c r="D197" s="17">
        <v>15.0</v>
      </c>
      <c r="E197" s="20">
        <f t="shared" si="2"/>
        <v>967.83</v>
      </c>
    </row>
    <row r="198" ht="12.75" customHeight="1">
      <c r="B198" s="20">
        <f t="shared" si="1"/>
        <v>1021.84</v>
      </c>
      <c r="C198" s="17">
        <v>9.0</v>
      </c>
      <c r="D198" s="17">
        <v>16.0</v>
      </c>
      <c r="E198" s="20">
        <f t="shared" si="2"/>
        <v>1021.84</v>
      </c>
    </row>
    <row r="199" ht="12.75" customHeight="1">
      <c r="B199" s="20">
        <f t="shared" si="1"/>
        <v>1075.85</v>
      </c>
      <c r="C199" s="17">
        <v>9.0</v>
      </c>
      <c r="D199" s="17">
        <v>17.0</v>
      </c>
      <c r="E199" s="20">
        <f t="shared" si="2"/>
        <v>1075.85</v>
      </c>
    </row>
    <row r="200" ht="12.75" customHeight="1">
      <c r="B200" s="20">
        <f t="shared" si="1"/>
        <v>1129.86</v>
      </c>
      <c r="C200" s="17">
        <v>9.0</v>
      </c>
      <c r="D200" s="17">
        <v>18.0</v>
      </c>
      <c r="E200" s="20">
        <f t="shared" si="2"/>
        <v>1129.86</v>
      </c>
    </row>
    <row r="201" ht="12.75" customHeight="1">
      <c r="B201" s="20">
        <f t="shared" si="1"/>
        <v>1183.87</v>
      </c>
      <c r="C201" s="17">
        <v>9.0</v>
      </c>
      <c r="D201" s="17">
        <v>19.0</v>
      </c>
      <c r="E201" s="20">
        <f t="shared" si="2"/>
        <v>1183.87</v>
      </c>
    </row>
    <row r="202" ht="12.75" customHeight="1">
      <c r="B202" s="20">
        <f t="shared" si="1"/>
        <v>1237.88</v>
      </c>
      <c r="C202" s="17">
        <v>9.0</v>
      </c>
      <c r="D202" s="17">
        <v>20.0</v>
      </c>
      <c r="E202" s="20">
        <f t="shared" si="2"/>
        <v>1237.88</v>
      </c>
    </row>
    <row r="203" ht="12.75" customHeight="1">
      <c r="B203" s="20">
        <f t="shared" si="1"/>
        <v>229.21</v>
      </c>
      <c r="C203" s="17">
        <v>10.0</v>
      </c>
      <c r="D203" s="17">
        <v>1.0</v>
      </c>
      <c r="E203" s="20">
        <f t="shared" si="2"/>
        <v>229.21</v>
      </c>
    </row>
    <row r="204" ht="12.75" customHeight="1">
      <c r="B204" s="20">
        <f t="shared" si="1"/>
        <v>283.22</v>
      </c>
      <c r="C204" s="17">
        <v>10.0</v>
      </c>
      <c r="D204" s="17">
        <v>2.0</v>
      </c>
      <c r="E204" s="20">
        <f t="shared" si="2"/>
        <v>283.22</v>
      </c>
    </row>
    <row r="205" ht="12.75" customHeight="1">
      <c r="B205" s="20">
        <f t="shared" si="1"/>
        <v>337.23</v>
      </c>
      <c r="C205" s="17">
        <v>10.0</v>
      </c>
      <c r="D205" s="17">
        <v>3.0</v>
      </c>
      <c r="E205" s="20">
        <f t="shared" si="2"/>
        <v>337.23</v>
      </c>
    </row>
    <row r="206" ht="12.75" customHeight="1">
      <c r="B206" s="20">
        <f t="shared" si="1"/>
        <v>391.24</v>
      </c>
      <c r="C206" s="17">
        <v>10.0</v>
      </c>
      <c r="D206" s="17">
        <v>4.0</v>
      </c>
      <c r="E206" s="20">
        <f t="shared" si="2"/>
        <v>391.24</v>
      </c>
    </row>
    <row r="207" ht="12.75" customHeight="1">
      <c r="B207" s="20">
        <f t="shared" si="1"/>
        <v>445.25</v>
      </c>
      <c r="C207" s="17">
        <v>10.0</v>
      </c>
      <c r="D207" s="17">
        <v>5.0</v>
      </c>
      <c r="E207" s="20">
        <f t="shared" si="2"/>
        <v>445.25</v>
      </c>
    </row>
    <row r="208" ht="12.75" customHeight="1">
      <c r="B208" s="20">
        <f t="shared" si="1"/>
        <v>499.26</v>
      </c>
      <c r="C208" s="17">
        <v>10.0</v>
      </c>
      <c r="D208" s="17">
        <v>6.0</v>
      </c>
      <c r="E208" s="20">
        <f t="shared" si="2"/>
        <v>499.26</v>
      </c>
    </row>
    <row r="209" ht="12.75" customHeight="1">
      <c r="B209" s="20">
        <f t="shared" si="1"/>
        <v>553.27</v>
      </c>
      <c r="C209" s="17">
        <v>10.0</v>
      </c>
      <c r="D209" s="17">
        <v>7.0</v>
      </c>
      <c r="E209" s="20">
        <f t="shared" si="2"/>
        <v>553.27</v>
      </c>
    </row>
    <row r="210" ht="12.75" customHeight="1">
      <c r="B210" s="20">
        <f t="shared" si="1"/>
        <v>607.28</v>
      </c>
      <c r="C210" s="17">
        <v>10.0</v>
      </c>
      <c r="D210" s="17">
        <v>8.0</v>
      </c>
      <c r="E210" s="20">
        <f t="shared" si="2"/>
        <v>607.28</v>
      </c>
    </row>
    <row r="211" ht="12.75" customHeight="1">
      <c r="B211" s="20">
        <f t="shared" si="1"/>
        <v>661.29</v>
      </c>
      <c r="C211" s="17">
        <v>10.0</v>
      </c>
      <c r="D211" s="17">
        <v>9.0</v>
      </c>
      <c r="E211" s="20">
        <f t="shared" si="2"/>
        <v>661.29</v>
      </c>
    </row>
    <row r="212" ht="12.75" customHeight="1">
      <c r="B212" s="20">
        <f t="shared" si="1"/>
        <v>715.3</v>
      </c>
      <c r="C212" s="17">
        <v>10.0</v>
      </c>
      <c r="D212" s="17">
        <v>10.0</v>
      </c>
      <c r="E212" s="20">
        <f t="shared" si="2"/>
        <v>715.3</v>
      </c>
    </row>
    <row r="213" ht="12.75" customHeight="1">
      <c r="B213" s="20">
        <f t="shared" si="1"/>
        <v>769.31</v>
      </c>
      <c r="C213" s="17">
        <v>10.0</v>
      </c>
      <c r="D213" s="17">
        <v>11.0</v>
      </c>
      <c r="E213" s="20">
        <f t="shared" si="2"/>
        <v>769.31</v>
      </c>
    </row>
    <row r="214" ht="12.75" customHeight="1">
      <c r="B214" s="20">
        <f t="shared" si="1"/>
        <v>823.32</v>
      </c>
      <c r="C214" s="17">
        <v>10.0</v>
      </c>
      <c r="D214" s="17">
        <v>12.0</v>
      </c>
      <c r="E214" s="20">
        <f t="shared" si="2"/>
        <v>823.32</v>
      </c>
    </row>
    <row r="215" ht="12.75" customHeight="1">
      <c r="B215" s="20">
        <f t="shared" si="1"/>
        <v>877.33</v>
      </c>
      <c r="C215" s="17">
        <v>10.0</v>
      </c>
      <c r="D215" s="17">
        <v>13.0</v>
      </c>
      <c r="E215" s="20">
        <f t="shared" si="2"/>
        <v>877.33</v>
      </c>
    </row>
    <row r="216" ht="12.75" customHeight="1">
      <c r="B216" s="20">
        <f t="shared" si="1"/>
        <v>931.34</v>
      </c>
      <c r="C216" s="17">
        <v>10.0</v>
      </c>
      <c r="D216" s="17">
        <v>14.0</v>
      </c>
      <c r="E216" s="20">
        <f t="shared" si="2"/>
        <v>931.34</v>
      </c>
    </row>
    <row r="217" ht="12.75" customHeight="1">
      <c r="B217" s="20">
        <f t="shared" si="1"/>
        <v>985.35</v>
      </c>
      <c r="C217" s="17">
        <v>10.0</v>
      </c>
      <c r="D217" s="17">
        <v>15.0</v>
      </c>
      <c r="E217" s="20">
        <f t="shared" si="2"/>
        <v>985.35</v>
      </c>
    </row>
    <row r="218" ht="12.75" customHeight="1">
      <c r="B218" s="20">
        <f t="shared" si="1"/>
        <v>1039.36</v>
      </c>
      <c r="C218" s="17">
        <v>10.0</v>
      </c>
      <c r="D218" s="17">
        <v>16.0</v>
      </c>
      <c r="E218" s="20">
        <f t="shared" si="2"/>
        <v>1039.36</v>
      </c>
    </row>
    <row r="219" ht="12.75" customHeight="1">
      <c r="B219" s="20">
        <f t="shared" si="1"/>
        <v>1093.37</v>
      </c>
      <c r="C219" s="17">
        <v>10.0</v>
      </c>
      <c r="D219" s="17">
        <v>17.0</v>
      </c>
      <c r="E219" s="20">
        <f t="shared" si="2"/>
        <v>1093.37</v>
      </c>
    </row>
    <row r="220" ht="12.75" customHeight="1">
      <c r="B220" s="20">
        <f t="shared" si="1"/>
        <v>1147.38</v>
      </c>
      <c r="C220" s="17">
        <v>10.0</v>
      </c>
      <c r="D220" s="17">
        <v>18.0</v>
      </c>
      <c r="E220" s="20">
        <f t="shared" si="2"/>
        <v>1147.38</v>
      </c>
    </row>
    <row r="221" ht="12.75" customHeight="1">
      <c r="B221" s="20">
        <f t="shared" si="1"/>
        <v>1201.39</v>
      </c>
      <c r="C221" s="17">
        <v>10.0</v>
      </c>
      <c r="D221" s="17">
        <v>19.0</v>
      </c>
      <c r="E221" s="20">
        <f t="shared" si="2"/>
        <v>1201.39</v>
      </c>
    </row>
    <row r="222" ht="12.75" customHeight="1">
      <c r="B222" s="20">
        <f t="shared" si="1"/>
        <v>1255.4</v>
      </c>
      <c r="C222" s="17">
        <v>10.0</v>
      </c>
      <c r="D222" s="17">
        <v>20.0</v>
      </c>
      <c r="E222" s="20">
        <f t="shared" si="2"/>
        <v>1255.4</v>
      </c>
    </row>
    <row r="223" ht="12.75" customHeight="1">
      <c r="B223" s="20">
        <f t="shared" si="1"/>
        <v>246.73</v>
      </c>
      <c r="C223" s="17">
        <v>11.0</v>
      </c>
      <c r="D223" s="17">
        <f t="shared" ref="D223:D402" si="3">D203</f>
        <v>1</v>
      </c>
      <c r="E223" s="20">
        <f t="shared" si="2"/>
        <v>246.73</v>
      </c>
    </row>
    <row r="224" ht="12.75" customHeight="1">
      <c r="B224" s="20">
        <f t="shared" si="1"/>
        <v>300.74</v>
      </c>
      <c r="C224" s="17">
        <v>11.0</v>
      </c>
      <c r="D224" s="17">
        <f t="shared" si="3"/>
        <v>2</v>
      </c>
      <c r="E224" s="20">
        <f t="shared" si="2"/>
        <v>300.74</v>
      </c>
    </row>
    <row r="225" ht="12.75" customHeight="1">
      <c r="B225" s="20">
        <f t="shared" si="1"/>
        <v>354.75</v>
      </c>
      <c r="C225" s="17">
        <v>11.0</v>
      </c>
      <c r="D225" s="17">
        <f t="shared" si="3"/>
        <v>3</v>
      </c>
      <c r="E225" s="20">
        <f t="shared" si="2"/>
        <v>354.75</v>
      </c>
    </row>
    <row r="226" ht="12.75" customHeight="1">
      <c r="B226" s="20">
        <f t="shared" si="1"/>
        <v>408.76</v>
      </c>
      <c r="C226" s="17">
        <v>11.0</v>
      </c>
      <c r="D226" s="17">
        <f t="shared" si="3"/>
        <v>4</v>
      </c>
      <c r="E226" s="20">
        <f t="shared" si="2"/>
        <v>408.76</v>
      </c>
    </row>
    <row r="227" ht="12.75" customHeight="1">
      <c r="B227" s="20">
        <f t="shared" si="1"/>
        <v>462.77</v>
      </c>
      <c r="C227" s="17">
        <v>11.0</v>
      </c>
      <c r="D227" s="17">
        <f t="shared" si="3"/>
        <v>5</v>
      </c>
      <c r="E227" s="20">
        <f t="shared" si="2"/>
        <v>462.77</v>
      </c>
    </row>
    <row r="228" ht="12.75" customHeight="1">
      <c r="B228" s="20">
        <f t="shared" si="1"/>
        <v>516.78</v>
      </c>
      <c r="C228" s="17">
        <v>11.0</v>
      </c>
      <c r="D228" s="17">
        <f t="shared" si="3"/>
        <v>6</v>
      </c>
      <c r="E228" s="20">
        <f t="shared" si="2"/>
        <v>516.78</v>
      </c>
    </row>
    <row r="229" ht="12.75" customHeight="1">
      <c r="B229" s="20">
        <f t="shared" si="1"/>
        <v>570.79</v>
      </c>
      <c r="C229" s="17">
        <v>11.0</v>
      </c>
      <c r="D229" s="17">
        <f t="shared" si="3"/>
        <v>7</v>
      </c>
      <c r="E229" s="20">
        <f t="shared" si="2"/>
        <v>570.79</v>
      </c>
    </row>
    <row r="230" ht="12.75" customHeight="1">
      <c r="B230" s="20">
        <f t="shared" si="1"/>
        <v>624.8</v>
      </c>
      <c r="C230" s="17">
        <v>11.0</v>
      </c>
      <c r="D230" s="17">
        <f t="shared" si="3"/>
        <v>8</v>
      </c>
      <c r="E230" s="20">
        <f t="shared" si="2"/>
        <v>624.8</v>
      </c>
    </row>
    <row r="231" ht="12.75" customHeight="1">
      <c r="B231" s="20">
        <f t="shared" si="1"/>
        <v>678.81</v>
      </c>
      <c r="C231" s="17">
        <v>11.0</v>
      </c>
      <c r="D231" s="17">
        <f t="shared" si="3"/>
        <v>9</v>
      </c>
      <c r="E231" s="20">
        <f t="shared" si="2"/>
        <v>678.81</v>
      </c>
    </row>
    <row r="232" ht="12.75" customHeight="1">
      <c r="B232" s="20">
        <f t="shared" si="1"/>
        <v>732.82</v>
      </c>
      <c r="C232" s="17">
        <v>11.0</v>
      </c>
      <c r="D232" s="17">
        <f t="shared" si="3"/>
        <v>10</v>
      </c>
      <c r="E232" s="20">
        <f t="shared" si="2"/>
        <v>732.82</v>
      </c>
    </row>
    <row r="233" ht="12.75" customHeight="1">
      <c r="B233" s="20">
        <f t="shared" si="1"/>
        <v>786.83</v>
      </c>
      <c r="C233" s="17">
        <v>11.0</v>
      </c>
      <c r="D233" s="17">
        <f t="shared" si="3"/>
        <v>11</v>
      </c>
      <c r="E233" s="20">
        <f t="shared" si="2"/>
        <v>786.83</v>
      </c>
    </row>
    <row r="234" ht="12.75" customHeight="1">
      <c r="B234" s="20">
        <f t="shared" si="1"/>
        <v>840.84</v>
      </c>
      <c r="C234" s="17">
        <v>11.0</v>
      </c>
      <c r="D234" s="17">
        <f t="shared" si="3"/>
        <v>12</v>
      </c>
      <c r="E234" s="20">
        <f t="shared" si="2"/>
        <v>840.84</v>
      </c>
    </row>
    <row r="235" ht="12.75" customHeight="1">
      <c r="B235" s="20">
        <f t="shared" si="1"/>
        <v>894.85</v>
      </c>
      <c r="C235" s="17">
        <v>11.0</v>
      </c>
      <c r="D235" s="17">
        <f t="shared" si="3"/>
        <v>13</v>
      </c>
      <c r="E235" s="20">
        <f t="shared" si="2"/>
        <v>894.85</v>
      </c>
    </row>
    <row r="236" ht="12.75" customHeight="1">
      <c r="B236" s="20">
        <f t="shared" si="1"/>
        <v>948.86</v>
      </c>
      <c r="C236" s="17">
        <v>11.0</v>
      </c>
      <c r="D236" s="17">
        <f t="shared" si="3"/>
        <v>14</v>
      </c>
      <c r="E236" s="20">
        <f t="shared" si="2"/>
        <v>948.86</v>
      </c>
    </row>
    <row r="237" ht="12.75" customHeight="1">
      <c r="B237" s="20">
        <f t="shared" si="1"/>
        <v>1002.87</v>
      </c>
      <c r="C237" s="17">
        <v>11.0</v>
      </c>
      <c r="D237" s="17">
        <f t="shared" si="3"/>
        <v>15</v>
      </c>
      <c r="E237" s="20">
        <f t="shared" si="2"/>
        <v>1002.87</v>
      </c>
    </row>
    <row r="238" ht="12.75" customHeight="1">
      <c r="B238" s="20">
        <f t="shared" si="1"/>
        <v>1056.88</v>
      </c>
      <c r="C238" s="17">
        <v>11.0</v>
      </c>
      <c r="D238" s="17">
        <f t="shared" si="3"/>
        <v>16</v>
      </c>
      <c r="E238" s="20">
        <f t="shared" si="2"/>
        <v>1056.88</v>
      </c>
    </row>
    <row r="239" ht="12.75" customHeight="1">
      <c r="B239" s="20">
        <f t="shared" si="1"/>
        <v>1110.89</v>
      </c>
      <c r="C239" s="17">
        <v>11.0</v>
      </c>
      <c r="D239" s="17">
        <f t="shared" si="3"/>
        <v>17</v>
      </c>
      <c r="E239" s="20">
        <f t="shared" si="2"/>
        <v>1110.89</v>
      </c>
    </row>
    <row r="240" ht="12.75" customHeight="1">
      <c r="B240" s="20">
        <f t="shared" si="1"/>
        <v>1164.9</v>
      </c>
      <c r="C240" s="17">
        <v>11.0</v>
      </c>
      <c r="D240" s="17">
        <f t="shared" si="3"/>
        <v>18</v>
      </c>
      <c r="E240" s="20">
        <f t="shared" si="2"/>
        <v>1164.9</v>
      </c>
    </row>
    <row r="241" ht="12.75" customHeight="1">
      <c r="B241" s="20">
        <f t="shared" si="1"/>
        <v>1218.91</v>
      </c>
      <c r="C241" s="17">
        <v>11.0</v>
      </c>
      <c r="D241" s="17">
        <f t="shared" si="3"/>
        <v>19</v>
      </c>
      <c r="E241" s="20">
        <f t="shared" si="2"/>
        <v>1218.91</v>
      </c>
    </row>
    <row r="242" ht="12.75" customHeight="1">
      <c r="B242" s="20">
        <f t="shared" si="1"/>
        <v>1272.92</v>
      </c>
      <c r="C242" s="17">
        <v>11.0</v>
      </c>
      <c r="D242" s="17">
        <f t="shared" si="3"/>
        <v>20</v>
      </c>
      <c r="E242" s="20">
        <f t="shared" si="2"/>
        <v>1272.92</v>
      </c>
    </row>
    <row r="243" ht="12.75" customHeight="1">
      <c r="B243" s="20">
        <f t="shared" si="1"/>
        <v>264.25</v>
      </c>
      <c r="C243" s="17">
        <v>12.0</v>
      </c>
      <c r="D243" s="17">
        <f t="shared" si="3"/>
        <v>1</v>
      </c>
      <c r="E243" s="20">
        <f t="shared" si="2"/>
        <v>264.25</v>
      </c>
    </row>
    <row r="244" ht="12.75" customHeight="1">
      <c r="B244" s="20">
        <f t="shared" si="1"/>
        <v>318.26</v>
      </c>
      <c r="C244" s="17">
        <v>12.0</v>
      </c>
      <c r="D244" s="17">
        <f t="shared" si="3"/>
        <v>2</v>
      </c>
      <c r="E244" s="20">
        <f t="shared" si="2"/>
        <v>318.26</v>
      </c>
    </row>
    <row r="245" ht="12.75" customHeight="1">
      <c r="B245" s="20">
        <f t="shared" si="1"/>
        <v>372.27</v>
      </c>
      <c r="C245" s="17">
        <v>12.0</v>
      </c>
      <c r="D245" s="17">
        <f t="shared" si="3"/>
        <v>3</v>
      </c>
      <c r="E245" s="20">
        <f t="shared" si="2"/>
        <v>372.27</v>
      </c>
    </row>
    <row r="246" ht="12.75" customHeight="1">
      <c r="B246" s="20">
        <f t="shared" si="1"/>
        <v>426.28</v>
      </c>
      <c r="C246" s="17">
        <v>12.0</v>
      </c>
      <c r="D246" s="17">
        <f t="shared" si="3"/>
        <v>4</v>
      </c>
      <c r="E246" s="20">
        <f t="shared" si="2"/>
        <v>426.28</v>
      </c>
    </row>
    <row r="247" ht="12.75" customHeight="1">
      <c r="B247" s="20">
        <f t="shared" si="1"/>
        <v>480.29</v>
      </c>
      <c r="C247" s="17">
        <v>12.0</v>
      </c>
      <c r="D247" s="17">
        <f t="shared" si="3"/>
        <v>5</v>
      </c>
      <c r="E247" s="20">
        <f t="shared" si="2"/>
        <v>480.29</v>
      </c>
    </row>
    <row r="248" ht="12.75" customHeight="1">
      <c r="B248" s="20">
        <f t="shared" si="1"/>
        <v>534.3</v>
      </c>
      <c r="C248" s="17">
        <v>12.0</v>
      </c>
      <c r="D248" s="17">
        <f t="shared" si="3"/>
        <v>6</v>
      </c>
      <c r="E248" s="20">
        <f t="shared" si="2"/>
        <v>534.3</v>
      </c>
    </row>
    <row r="249" ht="12.75" customHeight="1">
      <c r="B249" s="20">
        <f t="shared" si="1"/>
        <v>588.31</v>
      </c>
      <c r="C249" s="17">
        <v>12.0</v>
      </c>
      <c r="D249" s="17">
        <f t="shared" si="3"/>
        <v>7</v>
      </c>
      <c r="E249" s="20">
        <f t="shared" si="2"/>
        <v>588.31</v>
      </c>
    </row>
    <row r="250" ht="12.75" customHeight="1">
      <c r="B250" s="20">
        <f t="shared" si="1"/>
        <v>642.32</v>
      </c>
      <c r="C250" s="17">
        <v>12.0</v>
      </c>
      <c r="D250" s="17">
        <f t="shared" si="3"/>
        <v>8</v>
      </c>
      <c r="E250" s="20">
        <f t="shared" si="2"/>
        <v>642.32</v>
      </c>
    </row>
    <row r="251" ht="12.75" customHeight="1">
      <c r="B251" s="20">
        <f t="shared" si="1"/>
        <v>696.33</v>
      </c>
      <c r="C251" s="17">
        <v>12.0</v>
      </c>
      <c r="D251" s="17">
        <f t="shared" si="3"/>
        <v>9</v>
      </c>
      <c r="E251" s="20">
        <f t="shared" si="2"/>
        <v>696.33</v>
      </c>
    </row>
    <row r="252" ht="12.75" customHeight="1">
      <c r="B252" s="20">
        <f t="shared" si="1"/>
        <v>750.34</v>
      </c>
      <c r="C252" s="17">
        <v>12.0</v>
      </c>
      <c r="D252" s="17">
        <f t="shared" si="3"/>
        <v>10</v>
      </c>
      <c r="E252" s="20">
        <f t="shared" si="2"/>
        <v>750.34</v>
      </c>
    </row>
    <row r="253" ht="12.75" customHeight="1">
      <c r="B253" s="20">
        <f t="shared" si="1"/>
        <v>804.35</v>
      </c>
      <c r="C253" s="17">
        <v>12.0</v>
      </c>
      <c r="D253" s="17">
        <f t="shared" si="3"/>
        <v>11</v>
      </c>
      <c r="E253" s="20">
        <f t="shared" si="2"/>
        <v>804.35</v>
      </c>
    </row>
    <row r="254" ht="12.75" customHeight="1">
      <c r="B254" s="20">
        <f t="shared" si="1"/>
        <v>858.36</v>
      </c>
      <c r="C254" s="17">
        <v>12.0</v>
      </c>
      <c r="D254" s="17">
        <f t="shared" si="3"/>
        <v>12</v>
      </c>
      <c r="E254" s="20">
        <f t="shared" si="2"/>
        <v>858.36</v>
      </c>
    </row>
    <row r="255" ht="12.75" customHeight="1">
      <c r="B255" s="20">
        <f t="shared" si="1"/>
        <v>912.37</v>
      </c>
      <c r="C255" s="17">
        <v>12.0</v>
      </c>
      <c r="D255" s="17">
        <f t="shared" si="3"/>
        <v>13</v>
      </c>
      <c r="E255" s="20">
        <f t="shared" si="2"/>
        <v>912.37</v>
      </c>
    </row>
    <row r="256" ht="12.75" customHeight="1">
      <c r="B256" s="20">
        <f t="shared" si="1"/>
        <v>966.38</v>
      </c>
      <c r="C256" s="17">
        <v>12.0</v>
      </c>
      <c r="D256" s="17">
        <f t="shared" si="3"/>
        <v>14</v>
      </c>
      <c r="E256" s="20">
        <f t="shared" si="2"/>
        <v>966.38</v>
      </c>
    </row>
    <row r="257" ht="12.75" customHeight="1">
      <c r="B257" s="20">
        <f t="shared" si="1"/>
        <v>1020.39</v>
      </c>
      <c r="C257" s="17">
        <v>12.0</v>
      </c>
      <c r="D257" s="17">
        <f t="shared" si="3"/>
        <v>15</v>
      </c>
      <c r="E257" s="20">
        <f t="shared" si="2"/>
        <v>1020.39</v>
      </c>
    </row>
    <row r="258" ht="12.75" customHeight="1">
      <c r="B258" s="20">
        <f t="shared" si="1"/>
        <v>1074.4</v>
      </c>
      <c r="C258" s="17">
        <v>12.0</v>
      </c>
      <c r="D258" s="17">
        <f t="shared" si="3"/>
        <v>16</v>
      </c>
      <c r="E258" s="20">
        <f t="shared" si="2"/>
        <v>1074.4</v>
      </c>
    </row>
    <row r="259" ht="12.75" customHeight="1">
      <c r="B259" s="20">
        <f t="shared" si="1"/>
        <v>1128.41</v>
      </c>
      <c r="C259" s="17">
        <v>12.0</v>
      </c>
      <c r="D259" s="17">
        <f t="shared" si="3"/>
        <v>17</v>
      </c>
      <c r="E259" s="20">
        <f t="shared" si="2"/>
        <v>1128.41</v>
      </c>
    </row>
    <row r="260" ht="12.75" customHeight="1">
      <c r="B260" s="20">
        <f t="shared" si="1"/>
        <v>1182.42</v>
      </c>
      <c r="C260" s="17">
        <v>12.0</v>
      </c>
      <c r="D260" s="17">
        <f t="shared" si="3"/>
        <v>18</v>
      </c>
      <c r="E260" s="20">
        <f t="shared" si="2"/>
        <v>1182.42</v>
      </c>
    </row>
    <row r="261" ht="12.75" customHeight="1">
      <c r="B261" s="20">
        <f t="shared" si="1"/>
        <v>1236.43</v>
      </c>
      <c r="C261" s="17">
        <v>12.0</v>
      </c>
      <c r="D261" s="17">
        <f t="shared" si="3"/>
        <v>19</v>
      </c>
      <c r="E261" s="20">
        <f t="shared" si="2"/>
        <v>1236.43</v>
      </c>
    </row>
    <row r="262" ht="12.75" customHeight="1">
      <c r="B262" s="20">
        <f t="shared" si="1"/>
        <v>1290.44</v>
      </c>
      <c r="C262" s="17">
        <v>12.0</v>
      </c>
      <c r="D262" s="17">
        <f t="shared" si="3"/>
        <v>20</v>
      </c>
      <c r="E262" s="20">
        <f t="shared" si="2"/>
        <v>1290.44</v>
      </c>
    </row>
    <row r="263" ht="12.75" customHeight="1">
      <c r="B263" s="20">
        <f t="shared" si="1"/>
        <v>281.77</v>
      </c>
      <c r="C263" s="17">
        <v>13.0</v>
      </c>
      <c r="D263" s="17">
        <f t="shared" si="3"/>
        <v>1</v>
      </c>
      <c r="E263" s="20">
        <f t="shared" si="2"/>
        <v>281.77</v>
      </c>
    </row>
    <row r="264" ht="12.75" customHeight="1">
      <c r="B264" s="20">
        <f t="shared" si="1"/>
        <v>335.78</v>
      </c>
      <c r="C264" s="17">
        <v>13.0</v>
      </c>
      <c r="D264" s="17">
        <f t="shared" si="3"/>
        <v>2</v>
      </c>
      <c r="E264" s="20">
        <f t="shared" si="2"/>
        <v>335.78</v>
      </c>
    </row>
    <row r="265" ht="12.75" customHeight="1">
      <c r="B265" s="20">
        <f t="shared" si="1"/>
        <v>389.79</v>
      </c>
      <c r="C265" s="17">
        <v>13.0</v>
      </c>
      <c r="D265" s="17">
        <f t="shared" si="3"/>
        <v>3</v>
      </c>
      <c r="E265" s="20">
        <f t="shared" si="2"/>
        <v>389.79</v>
      </c>
    </row>
    <row r="266" ht="12.75" customHeight="1">
      <c r="B266" s="20">
        <f t="shared" si="1"/>
        <v>443.8</v>
      </c>
      <c r="C266" s="17">
        <v>13.0</v>
      </c>
      <c r="D266" s="17">
        <f t="shared" si="3"/>
        <v>4</v>
      </c>
      <c r="E266" s="20">
        <f t="shared" si="2"/>
        <v>443.8</v>
      </c>
    </row>
    <row r="267" ht="12.75" customHeight="1">
      <c r="B267" s="20">
        <f t="shared" si="1"/>
        <v>497.81</v>
      </c>
      <c r="C267" s="17">
        <v>13.0</v>
      </c>
      <c r="D267" s="17">
        <f t="shared" si="3"/>
        <v>5</v>
      </c>
      <c r="E267" s="20">
        <f t="shared" si="2"/>
        <v>497.81</v>
      </c>
    </row>
    <row r="268" ht="12.75" customHeight="1">
      <c r="B268" s="20">
        <f t="shared" si="1"/>
        <v>551.82</v>
      </c>
      <c r="C268" s="17">
        <v>13.0</v>
      </c>
      <c r="D268" s="17">
        <f t="shared" si="3"/>
        <v>6</v>
      </c>
      <c r="E268" s="20">
        <f t="shared" si="2"/>
        <v>551.82</v>
      </c>
    </row>
    <row r="269" ht="12.75" customHeight="1">
      <c r="B269" s="20">
        <f t="shared" si="1"/>
        <v>605.83</v>
      </c>
      <c r="C269" s="17">
        <v>13.0</v>
      </c>
      <c r="D269" s="17">
        <f t="shared" si="3"/>
        <v>7</v>
      </c>
      <c r="E269" s="20">
        <f t="shared" si="2"/>
        <v>605.83</v>
      </c>
    </row>
    <row r="270" ht="12.75" customHeight="1">
      <c r="B270" s="20">
        <f t="shared" si="1"/>
        <v>659.84</v>
      </c>
      <c r="C270" s="17">
        <v>13.0</v>
      </c>
      <c r="D270" s="17">
        <f t="shared" si="3"/>
        <v>8</v>
      </c>
      <c r="E270" s="20">
        <f t="shared" si="2"/>
        <v>659.84</v>
      </c>
    </row>
    <row r="271" ht="12.75" customHeight="1">
      <c r="B271" s="20">
        <f t="shared" si="1"/>
        <v>713.85</v>
      </c>
      <c r="C271" s="17">
        <v>13.0</v>
      </c>
      <c r="D271" s="17">
        <f t="shared" si="3"/>
        <v>9</v>
      </c>
      <c r="E271" s="20">
        <f t="shared" si="2"/>
        <v>713.85</v>
      </c>
    </row>
    <row r="272" ht="12.75" customHeight="1">
      <c r="B272" s="20">
        <f t="shared" si="1"/>
        <v>767.86</v>
      </c>
      <c r="C272" s="17">
        <v>13.0</v>
      </c>
      <c r="D272" s="17">
        <f t="shared" si="3"/>
        <v>10</v>
      </c>
      <c r="E272" s="20">
        <f t="shared" si="2"/>
        <v>767.86</v>
      </c>
    </row>
    <row r="273" ht="12.75" customHeight="1">
      <c r="B273" s="20">
        <f t="shared" si="1"/>
        <v>821.87</v>
      </c>
      <c r="C273" s="17">
        <v>13.0</v>
      </c>
      <c r="D273" s="17">
        <f t="shared" si="3"/>
        <v>11</v>
      </c>
      <c r="E273" s="20">
        <f t="shared" si="2"/>
        <v>821.87</v>
      </c>
    </row>
    <row r="274" ht="12.75" customHeight="1">
      <c r="B274" s="20">
        <f t="shared" si="1"/>
        <v>875.88</v>
      </c>
      <c r="C274" s="17">
        <v>13.0</v>
      </c>
      <c r="D274" s="17">
        <f t="shared" si="3"/>
        <v>12</v>
      </c>
      <c r="E274" s="20">
        <f t="shared" si="2"/>
        <v>875.88</v>
      </c>
    </row>
    <row r="275" ht="12.75" customHeight="1">
      <c r="B275" s="20">
        <f t="shared" si="1"/>
        <v>929.89</v>
      </c>
      <c r="C275" s="17">
        <v>13.0</v>
      </c>
      <c r="D275" s="17">
        <f t="shared" si="3"/>
        <v>13</v>
      </c>
      <c r="E275" s="20">
        <f t="shared" si="2"/>
        <v>929.89</v>
      </c>
    </row>
    <row r="276" ht="12.75" customHeight="1">
      <c r="B276" s="20">
        <f t="shared" si="1"/>
        <v>983.9</v>
      </c>
      <c r="C276" s="17">
        <v>13.0</v>
      </c>
      <c r="D276" s="17">
        <f t="shared" si="3"/>
        <v>14</v>
      </c>
      <c r="E276" s="20">
        <f t="shared" si="2"/>
        <v>983.9</v>
      </c>
    </row>
    <row r="277" ht="12.75" customHeight="1">
      <c r="B277" s="20">
        <f t="shared" si="1"/>
        <v>1037.91</v>
      </c>
      <c r="C277" s="17">
        <v>13.0</v>
      </c>
      <c r="D277" s="17">
        <f t="shared" si="3"/>
        <v>15</v>
      </c>
      <c r="E277" s="20">
        <f t="shared" si="2"/>
        <v>1037.91</v>
      </c>
    </row>
    <row r="278" ht="12.75" customHeight="1">
      <c r="B278" s="20">
        <f t="shared" si="1"/>
        <v>1091.92</v>
      </c>
      <c r="C278" s="17">
        <v>13.0</v>
      </c>
      <c r="D278" s="17">
        <f t="shared" si="3"/>
        <v>16</v>
      </c>
      <c r="E278" s="20">
        <f t="shared" si="2"/>
        <v>1091.92</v>
      </c>
    </row>
    <row r="279" ht="12.75" customHeight="1">
      <c r="B279" s="20">
        <f t="shared" si="1"/>
        <v>1145.93</v>
      </c>
      <c r="C279" s="17">
        <v>13.0</v>
      </c>
      <c r="D279" s="17">
        <f t="shared" si="3"/>
        <v>17</v>
      </c>
      <c r="E279" s="20">
        <f t="shared" si="2"/>
        <v>1145.93</v>
      </c>
    </row>
    <row r="280" ht="12.75" customHeight="1">
      <c r="B280" s="20">
        <f t="shared" si="1"/>
        <v>1199.94</v>
      </c>
      <c r="C280" s="17">
        <v>13.0</v>
      </c>
      <c r="D280" s="17">
        <f t="shared" si="3"/>
        <v>18</v>
      </c>
      <c r="E280" s="20">
        <f t="shared" si="2"/>
        <v>1199.94</v>
      </c>
    </row>
    <row r="281" ht="12.75" customHeight="1">
      <c r="B281" s="20">
        <f t="shared" si="1"/>
        <v>1253.95</v>
      </c>
      <c r="C281" s="17">
        <v>13.0</v>
      </c>
      <c r="D281" s="17">
        <f t="shared" si="3"/>
        <v>19</v>
      </c>
      <c r="E281" s="20">
        <f t="shared" si="2"/>
        <v>1253.95</v>
      </c>
    </row>
    <row r="282" ht="12.75" customHeight="1">
      <c r="B282" s="20">
        <f t="shared" si="1"/>
        <v>1307.96</v>
      </c>
      <c r="C282" s="17">
        <v>13.0</v>
      </c>
      <c r="D282" s="17">
        <f t="shared" si="3"/>
        <v>20</v>
      </c>
      <c r="E282" s="20">
        <f t="shared" si="2"/>
        <v>1307.96</v>
      </c>
    </row>
    <row r="283" ht="12.75" customHeight="1">
      <c r="B283" s="20">
        <f t="shared" si="1"/>
        <v>299.29</v>
      </c>
      <c r="C283" s="17">
        <v>14.0</v>
      </c>
      <c r="D283" s="17">
        <f t="shared" si="3"/>
        <v>1</v>
      </c>
      <c r="E283" s="20">
        <f t="shared" si="2"/>
        <v>299.29</v>
      </c>
    </row>
    <row r="284" ht="12.75" customHeight="1">
      <c r="B284" s="20">
        <f t="shared" si="1"/>
        <v>353.3</v>
      </c>
      <c r="C284" s="17">
        <v>14.0</v>
      </c>
      <c r="D284" s="17">
        <f t="shared" si="3"/>
        <v>2</v>
      </c>
      <c r="E284" s="20">
        <f t="shared" si="2"/>
        <v>353.3</v>
      </c>
    </row>
    <row r="285" ht="12.75" customHeight="1">
      <c r="B285" s="20">
        <f t="shared" si="1"/>
        <v>407.31</v>
      </c>
      <c r="C285" s="17">
        <v>14.0</v>
      </c>
      <c r="D285" s="17">
        <f t="shared" si="3"/>
        <v>3</v>
      </c>
      <c r="E285" s="20">
        <f t="shared" si="2"/>
        <v>407.31</v>
      </c>
    </row>
    <row r="286" ht="12.75" customHeight="1">
      <c r="B286" s="20">
        <f t="shared" si="1"/>
        <v>461.32</v>
      </c>
      <c r="C286" s="17">
        <v>14.0</v>
      </c>
      <c r="D286" s="17">
        <f t="shared" si="3"/>
        <v>4</v>
      </c>
      <c r="E286" s="20">
        <f t="shared" si="2"/>
        <v>461.32</v>
      </c>
    </row>
    <row r="287" ht="12.75" customHeight="1">
      <c r="B287" s="20">
        <f t="shared" si="1"/>
        <v>515.33</v>
      </c>
      <c r="C287" s="17">
        <v>14.0</v>
      </c>
      <c r="D287" s="17">
        <f t="shared" si="3"/>
        <v>5</v>
      </c>
      <c r="E287" s="20">
        <f t="shared" si="2"/>
        <v>515.33</v>
      </c>
    </row>
    <row r="288" ht="12.75" customHeight="1">
      <c r="B288" s="20">
        <f t="shared" si="1"/>
        <v>569.34</v>
      </c>
      <c r="C288" s="17">
        <v>14.0</v>
      </c>
      <c r="D288" s="17">
        <f t="shared" si="3"/>
        <v>6</v>
      </c>
      <c r="E288" s="20">
        <f t="shared" si="2"/>
        <v>569.34</v>
      </c>
    </row>
    <row r="289" ht="12.75" customHeight="1">
      <c r="B289" s="20">
        <f t="shared" si="1"/>
        <v>623.35</v>
      </c>
      <c r="C289" s="17">
        <v>14.0</v>
      </c>
      <c r="D289" s="17">
        <f t="shared" si="3"/>
        <v>7</v>
      </c>
      <c r="E289" s="20">
        <f t="shared" si="2"/>
        <v>623.35</v>
      </c>
    </row>
    <row r="290" ht="12.75" customHeight="1">
      <c r="B290" s="20">
        <f t="shared" si="1"/>
        <v>677.36</v>
      </c>
      <c r="C290" s="17">
        <v>14.0</v>
      </c>
      <c r="D290" s="17">
        <f t="shared" si="3"/>
        <v>8</v>
      </c>
      <c r="E290" s="20">
        <f t="shared" si="2"/>
        <v>677.36</v>
      </c>
    </row>
    <row r="291" ht="12.75" customHeight="1">
      <c r="B291" s="20">
        <f t="shared" si="1"/>
        <v>731.37</v>
      </c>
      <c r="C291" s="17">
        <v>14.0</v>
      </c>
      <c r="D291" s="17">
        <f t="shared" si="3"/>
        <v>9</v>
      </c>
      <c r="E291" s="20">
        <f t="shared" si="2"/>
        <v>731.37</v>
      </c>
    </row>
    <row r="292" ht="12.75" customHeight="1">
      <c r="B292" s="20">
        <f t="shared" si="1"/>
        <v>785.38</v>
      </c>
      <c r="C292" s="17">
        <v>14.0</v>
      </c>
      <c r="D292" s="17">
        <f t="shared" si="3"/>
        <v>10</v>
      </c>
      <c r="E292" s="20">
        <f t="shared" si="2"/>
        <v>785.38</v>
      </c>
    </row>
    <row r="293" ht="12.75" customHeight="1">
      <c r="B293" s="20">
        <f t="shared" si="1"/>
        <v>839.39</v>
      </c>
      <c r="C293" s="17">
        <v>14.0</v>
      </c>
      <c r="D293" s="17">
        <f t="shared" si="3"/>
        <v>11</v>
      </c>
      <c r="E293" s="20">
        <f t="shared" si="2"/>
        <v>839.39</v>
      </c>
    </row>
    <row r="294" ht="12.75" customHeight="1">
      <c r="B294" s="20">
        <f t="shared" si="1"/>
        <v>893.4</v>
      </c>
      <c r="C294" s="17">
        <v>14.0</v>
      </c>
      <c r="D294" s="17">
        <f t="shared" si="3"/>
        <v>12</v>
      </c>
      <c r="E294" s="20">
        <f t="shared" si="2"/>
        <v>893.4</v>
      </c>
    </row>
    <row r="295" ht="12.75" customHeight="1">
      <c r="B295" s="20">
        <f t="shared" si="1"/>
        <v>947.41</v>
      </c>
      <c r="C295" s="17">
        <v>14.0</v>
      </c>
      <c r="D295" s="17">
        <f t="shared" si="3"/>
        <v>13</v>
      </c>
      <c r="E295" s="20">
        <f t="shared" si="2"/>
        <v>947.41</v>
      </c>
    </row>
    <row r="296" ht="12.75" customHeight="1">
      <c r="B296" s="20">
        <f t="shared" si="1"/>
        <v>1001.42</v>
      </c>
      <c r="C296" s="17">
        <v>14.0</v>
      </c>
      <c r="D296" s="17">
        <f t="shared" si="3"/>
        <v>14</v>
      </c>
      <c r="E296" s="20">
        <f t="shared" si="2"/>
        <v>1001.42</v>
      </c>
    </row>
    <row r="297" ht="12.75" customHeight="1">
      <c r="B297" s="20">
        <f t="shared" si="1"/>
        <v>1055.43</v>
      </c>
      <c r="C297" s="17">
        <v>14.0</v>
      </c>
      <c r="D297" s="17">
        <f t="shared" si="3"/>
        <v>15</v>
      </c>
      <c r="E297" s="20">
        <f t="shared" si="2"/>
        <v>1055.43</v>
      </c>
    </row>
    <row r="298" ht="12.75" customHeight="1">
      <c r="B298" s="20">
        <f t="shared" si="1"/>
        <v>1109.44</v>
      </c>
      <c r="C298" s="17">
        <v>14.0</v>
      </c>
      <c r="D298" s="17">
        <f t="shared" si="3"/>
        <v>16</v>
      </c>
      <c r="E298" s="20">
        <f t="shared" si="2"/>
        <v>1109.44</v>
      </c>
    </row>
    <row r="299" ht="12.75" customHeight="1">
      <c r="B299" s="20">
        <f t="shared" si="1"/>
        <v>1163.45</v>
      </c>
      <c r="C299" s="17">
        <v>14.0</v>
      </c>
      <c r="D299" s="17">
        <f t="shared" si="3"/>
        <v>17</v>
      </c>
      <c r="E299" s="20">
        <f t="shared" si="2"/>
        <v>1163.45</v>
      </c>
    </row>
    <row r="300" ht="12.75" customHeight="1">
      <c r="B300" s="20">
        <f t="shared" si="1"/>
        <v>1217.46</v>
      </c>
      <c r="C300" s="17">
        <v>14.0</v>
      </c>
      <c r="D300" s="17">
        <f t="shared" si="3"/>
        <v>18</v>
      </c>
      <c r="E300" s="20">
        <f t="shared" si="2"/>
        <v>1217.46</v>
      </c>
    </row>
    <row r="301" ht="12.75" customHeight="1">
      <c r="B301" s="20">
        <f t="shared" si="1"/>
        <v>1271.47</v>
      </c>
      <c r="C301" s="17">
        <v>14.0</v>
      </c>
      <c r="D301" s="17">
        <f t="shared" si="3"/>
        <v>19</v>
      </c>
      <c r="E301" s="20">
        <f t="shared" si="2"/>
        <v>1271.47</v>
      </c>
    </row>
    <row r="302" ht="12.75" customHeight="1">
      <c r="B302" s="20">
        <f t="shared" si="1"/>
        <v>1325.48</v>
      </c>
      <c r="C302" s="17">
        <v>14.0</v>
      </c>
      <c r="D302" s="17">
        <f t="shared" si="3"/>
        <v>20</v>
      </c>
      <c r="E302" s="20">
        <f t="shared" si="2"/>
        <v>1325.48</v>
      </c>
    </row>
    <row r="303" ht="12.75" customHeight="1">
      <c r="B303" s="20">
        <f t="shared" si="1"/>
        <v>316.81</v>
      </c>
      <c r="C303" s="17">
        <v>15.0</v>
      </c>
      <c r="D303" s="17">
        <f t="shared" si="3"/>
        <v>1</v>
      </c>
      <c r="E303" s="20">
        <f t="shared" si="2"/>
        <v>316.81</v>
      </c>
    </row>
    <row r="304" ht="12.75" customHeight="1">
      <c r="B304" s="20">
        <f t="shared" si="1"/>
        <v>370.82</v>
      </c>
      <c r="C304" s="17">
        <v>15.0</v>
      </c>
      <c r="D304" s="17">
        <f t="shared" si="3"/>
        <v>2</v>
      </c>
      <c r="E304" s="20">
        <f t="shared" si="2"/>
        <v>370.82</v>
      </c>
    </row>
    <row r="305" ht="12.75" customHeight="1">
      <c r="B305" s="20">
        <f t="shared" si="1"/>
        <v>424.83</v>
      </c>
      <c r="C305" s="17">
        <v>15.0</v>
      </c>
      <c r="D305" s="17">
        <f t="shared" si="3"/>
        <v>3</v>
      </c>
      <c r="E305" s="20">
        <f t="shared" si="2"/>
        <v>424.83</v>
      </c>
    </row>
    <row r="306" ht="12.75" customHeight="1">
      <c r="B306" s="20">
        <f t="shared" si="1"/>
        <v>478.84</v>
      </c>
      <c r="C306" s="17">
        <v>15.0</v>
      </c>
      <c r="D306" s="17">
        <f t="shared" si="3"/>
        <v>4</v>
      </c>
      <c r="E306" s="20">
        <f t="shared" si="2"/>
        <v>478.84</v>
      </c>
    </row>
    <row r="307" ht="12.75" customHeight="1">
      <c r="B307" s="20">
        <f t="shared" si="1"/>
        <v>532.85</v>
      </c>
      <c r="C307" s="17">
        <v>15.0</v>
      </c>
      <c r="D307" s="17">
        <f t="shared" si="3"/>
        <v>5</v>
      </c>
      <c r="E307" s="20">
        <f t="shared" si="2"/>
        <v>532.85</v>
      </c>
    </row>
    <row r="308" ht="12.75" customHeight="1">
      <c r="B308" s="20">
        <f t="shared" si="1"/>
        <v>586.86</v>
      </c>
      <c r="C308" s="17">
        <v>15.0</v>
      </c>
      <c r="D308" s="17">
        <f t="shared" si="3"/>
        <v>6</v>
      </c>
      <c r="E308" s="20">
        <f t="shared" si="2"/>
        <v>586.86</v>
      </c>
    </row>
    <row r="309" ht="12.75" customHeight="1">
      <c r="B309" s="20">
        <f t="shared" si="1"/>
        <v>640.87</v>
      </c>
      <c r="C309" s="17">
        <v>15.0</v>
      </c>
      <c r="D309" s="17">
        <f t="shared" si="3"/>
        <v>7</v>
      </c>
      <c r="E309" s="20">
        <f t="shared" si="2"/>
        <v>640.87</v>
      </c>
    </row>
    <row r="310" ht="12.75" customHeight="1">
      <c r="B310" s="20">
        <f t="shared" si="1"/>
        <v>694.88</v>
      </c>
      <c r="C310" s="17">
        <v>15.0</v>
      </c>
      <c r="D310" s="17">
        <f t="shared" si="3"/>
        <v>8</v>
      </c>
      <c r="E310" s="20">
        <f t="shared" si="2"/>
        <v>694.88</v>
      </c>
    </row>
    <row r="311" ht="12.75" customHeight="1">
      <c r="B311" s="20">
        <f t="shared" si="1"/>
        <v>748.89</v>
      </c>
      <c r="C311" s="17">
        <v>15.0</v>
      </c>
      <c r="D311" s="17">
        <f t="shared" si="3"/>
        <v>9</v>
      </c>
      <c r="E311" s="20">
        <f t="shared" si="2"/>
        <v>748.89</v>
      </c>
    </row>
    <row r="312" ht="12.75" customHeight="1">
      <c r="B312" s="20">
        <f t="shared" si="1"/>
        <v>802.9</v>
      </c>
      <c r="C312" s="17">
        <v>15.0</v>
      </c>
      <c r="D312" s="17">
        <f t="shared" si="3"/>
        <v>10</v>
      </c>
      <c r="E312" s="20">
        <f t="shared" si="2"/>
        <v>802.9</v>
      </c>
    </row>
    <row r="313" ht="12.75" customHeight="1">
      <c r="B313" s="20">
        <f t="shared" si="1"/>
        <v>856.91</v>
      </c>
      <c r="C313" s="17">
        <v>15.0</v>
      </c>
      <c r="D313" s="17">
        <f t="shared" si="3"/>
        <v>11</v>
      </c>
      <c r="E313" s="20">
        <f t="shared" si="2"/>
        <v>856.91</v>
      </c>
    </row>
    <row r="314" ht="12.75" customHeight="1">
      <c r="B314" s="20">
        <f t="shared" si="1"/>
        <v>910.92</v>
      </c>
      <c r="C314" s="17">
        <v>15.0</v>
      </c>
      <c r="D314" s="17">
        <f t="shared" si="3"/>
        <v>12</v>
      </c>
      <c r="E314" s="20">
        <f t="shared" si="2"/>
        <v>910.92</v>
      </c>
    </row>
    <row r="315" ht="12.75" customHeight="1">
      <c r="B315" s="20">
        <f t="shared" si="1"/>
        <v>964.93</v>
      </c>
      <c r="C315" s="17">
        <v>15.0</v>
      </c>
      <c r="D315" s="17">
        <f t="shared" si="3"/>
        <v>13</v>
      </c>
      <c r="E315" s="20">
        <f t="shared" si="2"/>
        <v>964.93</v>
      </c>
    </row>
    <row r="316" ht="12.75" customHeight="1">
      <c r="B316" s="20">
        <f t="shared" si="1"/>
        <v>1018.94</v>
      </c>
      <c r="C316" s="17">
        <v>15.0</v>
      </c>
      <c r="D316" s="17">
        <f t="shared" si="3"/>
        <v>14</v>
      </c>
      <c r="E316" s="20">
        <f t="shared" si="2"/>
        <v>1018.94</v>
      </c>
    </row>
    <row r="317" ht="12.75" customHeight="1">
      <c r="B317" s="20">
        <f t="shared" si="1"/>
        <v>1072.95</v>
      </c>
      <c r="C317" s="17">
        <v>15.0</v>
      </c>
      <c r="D317" s="17">
        <f t="shared" si="3"/>
        <v>15</v>
      </c>
      <c r="E317" s="20">
        <f t="shared" si="2"/>
        <v>1072.95</v>
      </c>
    </row>
    <row r="318" ht="12.75" customHeight="1">
      <c r="B318" s="20">
        <f t="shared" si="1"/>
        <v>1126.96</v>
      </c>
      <c r="C318" s="17">
        <v>15.0</v>
      </c>
      <c r="D318" s="17">
        <f t="shared" si="3"/>
        <v>16</v>
      </c>
      <c r="E318" s="20">
        <f t="shared" si="2"/>
        <v>1126.96</v>
      </c>
    </row>
    <row r="319" ht="12.75" customHeight="1">
      <c r="B319" s="20">
        <f t="shared" si="1"/>
        <v>1180.97</v>
      </c>
      <c r="C319" s="17">
        <v>15.0</v>
      </c>
      <c r="D319" s="17">
        <f t="shared" si="3"/>
        <v>17</v>
      </c>
      <c r="E319" s="20">
        <f t="shared" si="2"/>
        <v>1180.97</v>
      </c>
    </row>
    <row r="320" ht="12.75" customHeight="1">
      <c r="B320" s="20">
        <f t="shared" si="1"/>
        <v>1234.98</v>
      </c>
      <c r="C320" s="17">
        <v>15.0</v>
      </c>
      <c r="D320" s="17">
        <f t="shared" si="3"/>
        <v>18</v>
      </c>
      <c r="E320" s="20">
        <f t="shared" si="2"/>
        <v>1234.98</v>
      </c>
    </row>
    <row r="321" ht="12.75" customHeight="1">
      <c r="B321" s="20">
        <f t="shared" si="1"/>
        <v>1288.99</v>
      </c>
      <c r="C321" s="17">
        <v>15.0</v>
      </c>
      <c r="D321" s="17">
        <f t="shared" si="3"/>
        <v>19</v>
      </c>
      <c r="E321" s="20">
        <f t="shared" si="2"/>
        <v>1288.99</v>
      </c>
    </row>
    <row r="322" ht="12.75" customHeight="1">
      <c r="B322" s="20">
        <f t="shared" si="1"/>
        <v>1343</v>
      </c>
      <c r="C322" s="17">
        <v>15.0</v>
      </c>
      <c r="D322" s="17">
        <f t="shared" si="3"/>
        <v>20</v>
      </c>
      <c r="E322" s="20">
        <f t="shared" si="2"/>
        <v>1343</v>
      </c>
    </row>
    <row r="323" ht="12.75" customHeight="1">
      <c r="B323" s="20">
        <f t="shared" si="1"/>
        <v>334.33</v>
      </c>
      <c r="C323" s="17">
        <v>16.0</v>
      </c>
      <c r="D323" s="17">
        <f t="shared" si="3"/>
        <v>1</v>
      </c>
      <c r="E323" s="20">
        <f t="shared" si="2"/>
        <v>334.33</v>
      </c>
    </row>
    <row r="324" ht="12.75" customHeight="1">
      <c r="B324" s="20">
        <f t="shared" si="1"/>
        <v>405.86</v>
      </c>
      <c r="C324" s="17">
        <v>17.0</v>
      </c>
      <c r="D324" s="17">
        <f t="shared" si="3"/>
        <v>2</v>
      </c>
      <c r="E324" s="20">
        <f t="shared" si="2"/>
        <v>405.86</v>
      </c>
    </row>
    <row r="325" ht="12.75" customHeight="1">
      <c r="B325" s="20">
        <f t="shared" si="1"/>
        <v>459.87</v>
      </c>
      <c r="C325" s="17">
        <v>17.0</v>
      </c>
      <c r="D325" s="17">
        <f t="shared" si="3"/>
        <v>3</v>
      </c>
      <c r="E325" s="20">
        <f t="shared" si="2"/>
        <v>459.87</v>
      </c>
    </row>
    <row r="326" ht="12.75" customHeight="1">
      <c r="B326" s="20">
        <f t="shared" si="1"/>
        <v>513.88</v>
      </c>
      <c r="C326" s="17">
        <v>17.0</v>
      </c>
      <c r="D326" s="17">
        <f t="shared" si="3"/>
        <v>4</v>
      </c>
      <c r="E326" s="20">
        <f t="shared" si="2"/>
        <v>513.88</v>
      </c>
    </row>
    <row r="327" ht="12.75" customHeight="1">
      <c r="B327" s="20">
        <f t="shared" si="1"/>
        <v>567.89</v>
      </c>
      <c r="C327" s="17">
        <v>17.0</v>
      </c>
      <c r="D327" s="17">
        <f t="shared" si="3"/>
        <v>5</v>
      </c>
      <c r="E327" s="20">
        <f t="shared" si="2"/>
        <v>567.89</v>
      </c>
    </row>
    <row r="328" ht="12.75" customHeight="1">
      <c r="B328" s="20">
        <f t="shared" si="1"/>
        <v>621.9</v>
      </c>
      <c r="C328" s="17">
        <v>17.0</v>
      </c>
      <c r="D328" s="17">
        <f t="shared" si="3"/>
        <v>6</v>
      </c>
      <c r="E328" s="20">
        <f t="shared" si="2"/>
        <v>621.9</v>
      </c>
    </row>
    <row r="329" ht="12.75" customHeight="1">
      <c r="B329" s="20">
        <f t="shared" si="1"/>
        <v>675.91</v>
      </c>
      <c r="C329" s="17">
        <v>17.0</v>
      </c>
      <c r="D329" s="17">
        <f t="shared" si="3"/>
        <v>7</v>
      </c>
      <c r="E329" s="20">
        <f t="shared" si="2"/>
        <v>675.91</v>
      </c>
    </row>
    <row r="330" ht="12.75" customHeight="1">
      <c r="B330" s="20">
        <f t="shared" si="1"/>
        <v>729.92</v>
      </c>
      <c r="C330" s="17">
        <v>17.0</v>
      </c>
      <c r="D330" s="17">
        <f t="shared" si="3"/>
        <v>8</v>
      </c>
      <c r="E330" s="20">
        <f t="shared" si="2"/>
        <v>729.92</v>
      </c>
    </row>
    <row r="331" ht="12.75" customHeight="1">
      <c r="B331" s="20">
        <f t="shared" si="1"/>
        <v>783.93</v>
      </c>
      <c r="C331" s="17">
        <v>17.0</v>
      </c>
      <c r="D331" s="17">
        <f t="shared" si="3"/>
        <v>9</v>
      </c>
      <c r="E331" s="20">
        <f t="shared" si="2"/>
        <v>783.93</v>
      </c>
    </row>
    <row r="332" ht="12.75" customHeight="1">
      <c r="B332" s="20">
        <f t="shared" si="1"/>
        <v>837.94</v>
      </c>
      <c r="C332" s="17">
        <v>17.0</v>
      </c>
      <c r="D332" s="17">
        <f t="shared" si="3"/>
        <v>10</v>
      </c>
      <c r="E332" s="20">
        <f t="shared" si="2"/>
        <v>837.94</v>
      </c>
    </row>
    <row r="333" ht="12.75" customHeight="1">
      <c r="B333" s="20">
        <f t="shared" si="1"/>
        <v>891.95</v>
      </c>
      <c r="C333" s="17">
        <v>17.0</v>
      </c>
      <c r="D333" s="17">
        <f t="shared" si="3"/>
        <v>11</v>
      </c>
      <c r="E333" s="20">
        <f t="shared" si="2"/>
        <v>891.95</v>
      </c>
    </row>
    <row r="334" ht="12.75" customHeight="1">
      <c r="B334" s="20">
        <f t="shared" si="1"/>
        <v>945.96</v>
      </c>
      <c r="C334" s="17">
        <v>17.0</v>
      </c>
      <c r="D334" s="17">
        <f t="shared" si="3"/>
        <v>12</v>
      </c>
      <c r="E334" s="20">
        <f t="shared" si="2"/>
        <v>945.96</v>
      </c>
    </row>
    <row r="335" ht="12.75" customHeight="1">
      <c r="B335" s="20">
        <f t="shared" si="1"/>
        <v>999.97</v>
      </c>
      <c r="C335" s="17">
        <v>17.0</v>
      </c>
      <c r="D335" s="17">
        <f t="shared" si="3"/>
        <v>13</v>
      </c>
      <c r="E335" s="20">
        <f t="shared" si="2"/>
        <v>999.97</v>
      </c>
    </row>
    <row r="336" ht="12.75" customHeight="1">
      <c r="B336" s="20">
        <f t="shared" si="1"/>
        <v>1053.98</v>
      </c>
      <c r="C336" s="17">
        <v>17.0</v>
      </c>
      <c r="D336" s="17">
        <f t="shared" si="3"/>
        <v>14</v>
      </c>
      <c r="E336" s="20">
        <f t="shared" si="2"/>
        <v>1053.98</v>
      </c>
    </row>
    <row r="337" ht="12.75" customHeight="1">
      <c r="B337" s="20">
        <f t="shared" si="1"/>
        <v>1107.99</v>
      </c>
      <c r="C337" s="17">
        <v>17.0</v>
      </c>
      <c r="D337" s="17">
        <f t="shared" si="3"/>
        <v>15</v>
      </c>
      <c r="E337" s="20">
        <f t="shared" si="2"/>
        <v>1107.99</v>
      </c>
    </row>
    <row r="338" ht="12.75" customHeight="1">
      <c r="B338" s="20">
        <f t="shared" si="1"/>
        <v>1162</v>
      </c>
      <c r="C338" s="17">
        <v>17.0</v>
      </c>
      <c r="D338" s="17">
        <f t="shared" si="3"/>
        <v>16</v>
      </c>
      <c r="E338" s="20">
        <f t="shared" si="2"/>
        <v>1162</v>
      </c>
    </row>
    <row r="339" ht="12.75" customHeight="1">
      <c r="B339" s="20">
        <f t="shared" si="1"/>
        <v>1216.01</v>
      </c>
      <c r="C339" s="17">
        <v>17.0</v>
      </c>
      <c r="D339" s="17">
        <f t="shared" si="3"/>
        <v>17</v>
      </c>
      <c r="E339" s="20">
        <f t="shared" si="2"/>
        <v>1216.01</v>
      </c>
    </row>
    <row r="340" ht="12.75" customHeight="1">
      <c r="B340" s="20">
        <f t="shared" si="1"/>
        <v>1270.02</v>
      </c>
      <c r="C340" s="17">
        <v>17.0</v>
      </c>
      <c r="D340" s="17">
        <f t="shared" si="3"/>
        <v>18</v>
      </c>
      <c r="E340" s="20">
        <f t="shared" si="2"/>
        <v>1270.02</v>
      </c>
    </row>
    <row r="341" ht="12.75" customHeight="1">
      <c r="B341" s="20">
        <f t="shared" si="1"/>
        <v>1324.03</v>
      </c>
      <c r="C341" s="17">
        <v>17.0</v>
      </c>
      <c r="D341" s="17">
        <f t="shared" si="3"/>
        <v>19</v>
      </c>
      <c r="E341" s="20">
        <f t="shared" si="2"/>
        <v>1324.03</v>
      </c>
    </row>
    <row r="342" ht="12.75" customHeight="1">
      <c r="B342" s="20">
        <f t="shared" si="1"/>
        <v>1378.04</v>
      </c>
      <c r="C342" s="17">
        <v>17.0</v>
      </c>
      <c r="D342" s="17">
        <f t="shared" si="3"/>
        <v>20</v>
      </c>
      <c r="E342" s="20">
        <f t="shared" si="2"/>
        <v>1378.04</v>
      </c>
    </row>
    <row r="343" ht="12.75" customHeight="1">
      <c r="B343" s="20">
        <f t="shared" si="1"/>
        <v>369.37</v>
      </c>
      <c r="C343" s="17">
        <v>18.0</v>
      </c>
      <c r="D343" s="17">
        <f t="shared" si="3"/>
        <v>1</v>
      </c>
      <c r="E343" s="20">
        <f t="shared" si="2"/>
        <v>369.37</v>
      </c>
    </row>
    <row r="344" ht="12.75" customHeight="1">
      <c r="B344" s="20">
        <f t="shared" si="1"/>
        <v>423.38</v>
      </c>
      <c r="C344" s="17">
        <v>18.0</v>
      </c>
      <c r="D344" s="17">
        <f t="shared" si="3"/>
        <v>2</v>
      </c>
      <c r="E344" s="20">
        <f t="shared" si="2"/>
        <v>423.38</v>
      </c>
    </row>
    <row r="345" ht="12.75" customHeight="1">
      <c r="B345" s="20">
        <f t="shared" si="1"/>
        <v>477.39</v>
      </c>
      <c r="C345" s="17">
        <v>18.0</v>
      </c>
      <c r="D345" s="17">
        <f t="shared" si="3"/>
        <v>3</v>
      </c>
      <c r="E345" s="20">
        <f t="shared" si="2"/>
        <v>477.39</v>
      </c>
    </row>
    <row r="346" ht="12.75" customHeight="1">
      <c r="B346" s="20">
        <f t="shared" si="1"/>
        <v>531.4</v>
      </c>
      <c r="C346" s="17">
        <v>18.0</v>
      </c>
      <c r="D346" s="17">
        <f t="shared" si="3"/>
        <v>4</v>
      </c>
      <c r="E346" s="20">
        <f t="shared" si="2"/>
        <v>531.4</v>
      </c>
    </row>
    <row r="347" ht="12.75" customHeight="1">
      <c r="B347" s="20">
        <f t="shared" si="1"/>
        <v>585.41</v>
      </c>
      <c r="C347" s="17">
        <v>18.0</v>
      </c>
      <c r="D347" s="17">
        <f t="shared" si="3"/>
        <v>5</v>
      </c>
      <c r="E347" s="20">
        <f t="shared" si="2"/>
        <v>585.41</v>
      </c>
    </row>
    <row r="348" ht="12.75" customHeight="1">
      <c r="B348" s="20">
        <f t="shared" si="1"/>
        <v>639.42</v>
      </c>
      <c r="C348" s="17">
        <v>18.0</v>
      </c>
      <c r="D348" s="17">
        <f t="shared" si="3"/>
        <v>6</v>
      </c>
      <c r="E348" s="20">
        <f t="shared" si="2"/>
        <v>639.42</v>
      </c>
    </row>
    <row r="349" ht="12.75" customHeight="1">
      <c r="B349" s="20">
        <f t="shared" si="1"/>
        <v>693.43</v>
      </c>
      <c r="C349" s="17">
        <v>18.0</v>
      </c>
      <c r="D349" s="17">
        <f t="shared" si="3"/>
        <v>7</v>
      </c>
      <c r="E349" s="20">
        <f t="shared" si="2"/>
        <v>693.43</v>
      </c>
    </row>
    <row r="350" ht="12.75" customHeight="1">
      <c r="B350" s="20">
        <f t="shared" si="1"/>
        <v>747.44</v>
      </c>
      <c r="C350" s="17">
        <v>18.0</v>
      </c>
      <c r="D350" s="17">
        <f t="shared" si="3"/>
        <v>8</v>
      </c>
      <c r="E350" s="20">
        <f t="shared" si="2"/>
        <v>747.44</v>
      </c>
    </row>
    <row r="351" ht="12.75" customHeight="1">
      <c r="B351" s="20">
        <f t="shared" si="1"/>
        <v>801.45</v>
      </c>
      <c r="C351" s="17">
        <v>18.0</v>
      </c>
      <c r="D351" s="17">
        <f t="shared" si="3"/>
        <v>9</v>
      </c>
      <c r="E351" s="20">
        <f t="shared" si="2"/>
        <v>801.45</v>
      </c>
    </row>
    <row r="352" ht="12.75" customHeight="1">
      <c r="B352" s="20">
        <f t="shared" si="1"/>
        <v>855.46</v>
      </c>
      <c r="C352" s="17">
        <v>18.0</v>
      </c>
      <c r="D352" s="17">
        <f t="shared" si="3"/>
        <v>10</v>
      </c>
      <c r="E352" s="20">
        <f t="shared" si="2"/>
        <v>855.46</v>
      </c>
    </row>
    <row r="353" ht="12.75" customHeight="1">
      <c r="B353" s="20">
        <f t="shared" si="1"/>
        <v>909.47</v>
      </c>
      <c r="C353" s="17">
        <v>18.0</v>
      </c>
      <c r="D353" s="17">
        <f t="shared" si="3"/>
        <v>11</v>
      </c>
      <c r="E353" s="20">
        <f t="shared" si="2"/>
        <v>909.47</v>
      </c>
    </row>
    <row r="354" ht="12.75" customHeight="1">
      <c r="B354" s="20">
        <f t="shared" si="1"/>
        <v>963.48</v>
      </c>
      <c r="C354" s="17">
        <v>18.0</v>
      </c>
      <c r="D354" s="17">
        <f t="shared" si="3"/>
        <v>12</v>
      </c>
      <c r="E354" s="20">
        <f t="shared" si="2"/>
        <v>963.48</v>
      </c>
    </row>
    <row r="355" ht="12.75" customHeight="1">
      <c r="B355" s="20">
        <f t="shared" si="1"/>
        <v>1017.49</v>
      </c>
      <c r="C355" s="17">
        <v>18.0</v>
      </c>
      <c r="D355" s="17">
        <f t="shared" si="3"/>
        <v>13</v>
      </c>
      <c r="E355" s="20">
        <f t="shared" si="2"/>
        <v>1017.49</v>
      </c>
    </row>
    <row r="356" ht="12.75" customHeight="1">
      <c r="B356" s="20">
        <f t="shared" si="1"/>
        <v>1071.5</v>
      </c>
      <c r="C356" s="17">
        <v>18.0</v>
      </c>
      <c r="D356" s="17">
        <f t="shared" si="3"/>
        <v>14</v>
      </c>
      <c r="E356" s="20">
        <f t="shared" si="2"/>
        <v>1071.5</v>
      </c>
    </row>
    <row r="357" ht="12.75" customHeight="1">
      <c r="B357" s="20">
        <f t="shared" si="1"/>
        <v>1125.51</v>
      </c>
      <c r="C357" s="17">
        <v>18.0</v>
      </c>
      <c r="D357" s="17">
        <f t="shared" si="3"/>
        <v>15</v>
      </c>
      <c r="E357" s="20">
        <f t="shared" si="2"/>
        <v>1125.51</v>
      </c>
    </row>
    <row r="358" ht="12.75" customHeight="1">
      <c r="B358" s="20">
        <f t="shared" si="1"/>
        <v>1179.52</v>
      </c>
      <c r="C358" s="17">
        <v>18.0</v>
      </c>
      <c r="D358" s="17">
        <f t="shared" si="3"/>
        <v>16</v>
      </c>
      <c r="E358" s="20">
        <f t="shared" si="2"/>
        <v>1179.52</v>
      </c>
    </row>
    <row r="359" ht="12.75" customHeight="1">
      <c r="B359" s="20">
        <f t="shared" si="1"/>
        <v>1233.53</v>
      </c>
      <c r="C359" s="17">
        <v>18.0</v>
      </c>
      <c r="D359" s="17">
        <f t="shared" si="3"/>
        <v>17</v>
      </c>
      <c r="E359" s="20">
        <f t="shared" si="2"/>
        <v>1233.53</v>
      </c>
    </row>
    <row r="360" ht="12.75" customHeight="1">
      <c r="B360" s="20">
        <f t="shared" si="1"/>
        <v>1287.54</v>
      </c>
      <c r="C360" s="17">
        <v>18.0</v>
      </c>
      <c r="D360" s="17">
        <f t="shared" si="3"/>
        <v>18</v>
      </c>
      <c r="E360" s="20">
        <f t="shared" si="2"/>
        <v>1287.54</v>
      </c>
    </row>
    <row r="361" ht="12.75" customHeight="1">
      <c r="B361" s="20">
        <f t="shared" si="1"/>
        <v>1341.55</v>
      </c>
      <c r="C361" s="17">
        <v>18.0</v>
      </c>
      <c r="D361" s="17">
        <f t="shared" si="3"/>
        <v>19</v>
      </c>
      <c r="E361" s="20">
        <f t="shared" si="2"/>
        <v>1341.55</v>
      </c>
    </row>
    <row r="362" ht="12.75" customHeight="1">
      <c r="B362" s="20">
        <f t="shared" si="1"/>
        <v>1395.56</v>
      </c>
      <c r="C362" s="17">
        <v>18.0</v>
      </c>
      <c r="D362" s="17">
        <f t="shared" si="3"/>
        <v>20</v>
      </c>
      <c r="E362" s="20">
        <f t="shared" si="2"/>
        <v>1395.56</v>
      </c>
    </row>
    <row r="363" ht="12.75" customHeight="1">
      <c r="B363" s="20">
        <f t="shared" si="1"/>
        <v>386.89</v>
      </c>
      <c r="C363" s="17">
        <v>19.0</v>
      </c>
      <c r="D363" s="17">
        <f t="shared" si="3"/>
        <v>1</v>
      </c>
      <c r="E363" s="20">
        <f t="shared" si="2"/>
        <v>386.89</v>
      </c>
    </row>
    <row r="364" ht="12.75" customHeight="1">
      <c r="B364" s="20">
        <f t="shared" si="1"/>
        <v>440.9</v>
      </c>
      <c r="C364" s="17">
        <v>19.0</v>
      </c>
      <c r="D364" s="17">
        <f t="shared" si="3"/>
        <v>2</v>
      </c>
      <c r="E364" s="20">
        <f t="shared" si="2"/>
        <v>440.9</v>
      </c>
    </row>
    <row r="365" ht="12.75" customHeight="1">
      <c r="B365" s="20">
        <f t="shared" si="1"/>
        <v>494.91</v>
      </c>
      <c r="C365" s="17">
        <v>19.0</v>
      </c>
      <c r="D365" s="17">
        <f t="shared" si="3"/>
        <v>3</v>
      </c>
      <c r="E365" s="20">
        <f t="shared" si="2"/>
        <v>494.91</v>
      </c>
    </row>
    <row r="366" ht="12.75" customHeight="1">
      <c r="B366" s="20">
        <f t="shared" si="1"/>
        <v>548.92</v>
      </c>
      <c r="C366" s="17">
        <v>19.0</v>
      </c>
      <c r="D366" s="17">
        <f t="shared" si="3"/>
        <v>4</v>
      </c>
      <c r="E366" s="20">
        <f t="shared" si="2"/>
        <v>548.92</v>
      </c>
    </row>
    <row r="367" ht="12.75" customHeight="1">
      <c r="B367" s="20">
        <f t="shared" si="1"/>
        <v>602.93</v>
      </c>
      <c r="C367" s="17">
        <v>19.0</v>
      </c>
      <c r="D367" s="17">
        <f t="shared" si="3"/>
        <v>5</v>
      </c>
      <c r="E367" s="20">
        <f t="shared" si="2"/>
        <v>602.93</v>
      </c>
    </row>
    <row r="368" ht="12.75" customHeight="1">
      <c r="B368" s="20">
        <f t="shared" si="1"/>
        <v>656.94</v>
      </c>
      <c r="C368" s="17">
        <v>19.0</v>
      </c>
      <c r="D368" s="17">
        <f t="shared" si="3"/>
        <v>6</v>
      </c>
      <c r="E368" s="20">
        <f t="shared" si="2"/>
        <v>656.94</v>
      </c>
    </row>
    <row r="369" ht="12.75" customHeight="1">
      <c r="B369" s="20">
        <f t="shared" si="1"/>
        <v>710.95</v>
      </c>
      <c r="C369" s="17">
        <v>19.0</v>
      </c>
      <c r="D369" s="17">
        <f t="shared" si="3"/>
        <v>7</v>
      </c>
      <c r="E369" s="20">
        <f t="shared" si="2"/>
        <v>710.95</v>
      </c>
    </row>
    <row r="370" ht="12.75" customHeight="1">
      <c r="B370" s="20">
        <f t="shared" si="1"/>
        <v>764.96</v>
      </c>
      <c r="C370" s="17">
        <v>19.0</v>
      </c>
      <c r="D370" s="17">
        <f t="shared" si="3"/>
        <v>8</v>
      </c>
      <c r="E370" s="20">
        <f t="shared" si="2"/>
        <v>764.96</v>
      </c>
    </row>
    <row r="371" ht="12.75" customHeight="1">
      <c r="B371" s="20">
        <f t="shared" si="1"/>
        <v>818.97</v>
      </c>
      <c r="C371" s="17">
        <v>19.0</v>
      </c>
      <c r="D371" s="17">
        <f t="shared" si="3"/>
        <v>9</v>
      </c>
      <c r="E371" s="20">
        <f t="shared" si="2"/>
        <v>818.97</v>
      </c>
    </row>
    <row r="372" ht="12.75" customHeight="1">
      <c r="B372" s="20">
        <f t="shared" si="1"/>
        <v>872.98</v>
      </c>
      <c r="C372" s="17">
        <v>19.0</v>
      </c>
      <c r="D372" s="17">
        <f t="shared" si="3"/>
        <v>10</v>
      </c>
      <c r="E372" s="20">
        <f t="shared" si="2"/>
        <v>872.98</v>
      </c>
    </row>
    <row r="373" ht="12.75" customHeight="1">
      <c r="B373" s="20">
        <f t="shared" si="1"/>
        <v>926.99</v>
      </c>
      <c r="C373" s="17">
        <v>19.0</v>
      </c>
      <c r="D373" s="17">
        <f t="shared" si="3"/>
        <v>11</v>
      </c>
      <c r="E373" s="20">
        <f t="shared" si="2"/>
        <v>926.99</v>
      </c>
    </row>
    <row r="374" ht="12.75" customHeight="1">
      <c r="B374" s="20">
        <f t="shared" si="1"/>
        <v>981</v>
      </c>
      <c r="C374" s="17">
        <v>19.0</v>
      </c>
      <c r="D374" s="17">
        <f t="shared" si="3"/>
        <v>12</v>
      </c>
      <c r="E374" s="20">
        <f t="shared" si="2"/>
        <v>981</v>
      </c>
    </row>
    <row r="375" ht="12.75" customHeight="1">
      <c r="B375" s="20">
        <f t="shared" si="1"/>
        <v>1035.01</v>
      </c>
      <c r="C375" s="17">
        <v>19.0</v>
      </c>
      <c r="D375" s="17">
        <f t="shared" si="3"/>
        <v>13</v>
      </c>
      <c r="E375" s="20">
        <f t="shared" si="2"/>
        <v>1035.01</v>
      </c>
    </row>
    <row r="376" ht="12.75" customHeight="1">
      <c r="B376" s="20">
        <f t="shared" si="1"/>
        <v>1089.02</v>
      </c>
      <c r="C376" s="17">
        <v>19.0</v>
      </c>
      <c r="D376" s="17">
        <f t="shared" si="3"/>
        <v>14</v>
      </c>
      <c r="E376" s="20">
        <f t="shared" si="2"/>
        <v>1089.02</v>
      </c>
    </row>
    <row r="377" ht="12.75" customHeight="1">
      <c r="B377" s="20">
        <f t="shared" si="1"/>
        <v>1143.03</v>
      </c>
      <c r="C377" s="17">
        <v>19.0</v>
      </c>
      <c r="D377" s="17">
        <f t="shared" si="3"/>
        <v>15</v>
      </c>
      <c r="E377" s="20">
        <f t="shared" si="2"/>
        <v>1143.03</v>
      </c>
    </row>
    <row r="378" ht="12.75" customHeight="1">
      <c r="B378" s="20">
        <f t="shared" si="1"/>
        <v>1197.04</v>
      </c>
      <c r="C378" s="17">
        <v>19.0</v>
      </c>
      <c r="D378" s="17">
        <f t="shared" si="3"/>
        <v>16</v>
      </c>
      <c r="E378" s="20">
        <f t="shared" si="2"/>
        <v>1197.04</v>
      </c>
    </row>
    <row r="379" ht="12.75" customHeight="1">
      <c r="B379" s="20">
        <f t="shared" si="1"/>
        <v>1251.05</v>
      </c>
      <c r="C379" s="17">
        <v>19.0</v>
      </c>
      <c r="D379" s="17">
        <f t="shared" si="3"/>
        <v>17</v>
      </c>
      <c r="E379" s="20">
        <f t="shared" si="2"/>
        <v>1251.05</v>
      </c>
    </row>
    <row r="380" ht="12.75" customHeight="1">
      <c r="B380" s="20">
        <f t="shared" si="1"/>
        <v>1305.06</v>
      </c>
      <c r="C380" s="17">
        <v>19.0</v>
      </c>
      <c r="D380" s="17">
        <f t="shared" si="3"/>
        <v>18</v>
      </c>
      <c r="E380" s="20">
        <f t="shared" si="2"/>
        <v>1305.06</v>
      </c>
    </row>
    <row r="381" ht="12.75" customHeight="1">
      <c r="B381" s="20">
        <f t="shared" si="1"/>
        <v>1359.07</v>
      </c>
      <c r="C381" s="17">
        <v>19.0</v>
      </c>
      <c r="D381" s="17">
        <f t="shared" si="3"/>
        <v>19</v>
      </c>
      <c r="E381" s="20">
        <f t="shared" si="2"/>
        <v>1359.07</v>
      </c>
    </row>
    <row r="382" ht="12.75" customHeight="1">
      <c r="B382" s="20">
        <f t="shared" si="1"/>
        <v>1413.08</v>
      </c>
      <c r="C382" s="17">
        <v>19.0</v>
      </c>
      <c r="D382" s="17">
        <f t="shared" si="3"/>
        <v>20</v>
      </c>
      <c r="E382" s="20">
        <f t="shared" si="2"/>
        <v>1413.08</v>
      </c>
    </row>
    <row r="383" ht="12.75" customHeight="1">
      <c r="B383" s="20">
        <f t="shared" si="1"/>
        <v>404.41</v>
      </c>
      <c r="C383" s="17">
        <v>20.0</v>
      </c>
      <c r="D383" s="17">
        <f t="shared" si="3"/>
        <v>1</v>
      </c>
      <c r="E383" s="20">
        <f t="shared" si="2"/>
        <v>404.41</v>
      </c>
    </row>
    <row r="384" ht="12.75" customHeight="1">
      <c r="B384" s="20">
        <f t="shared" si="1"/>
        <v>458.42</v>
      </c>
      <c r="C384" s="17">
        <v>20.0</v>
      </c>
      <c r="D384" s="17">
        <f t="shared" si="3"/>
        <v>2</v>
      </c>
      <c r="E384" s="20">
        <f t="shared" si="2"/>
        <v>458.42</v>
      </c>
    </row>
    <row r="385" ht="12.75" customHeight="1">
      <c r="B385" s="20">
        <f t="shared" si="1"/>
        <v>512.43</v>
      </c>
      <c r="C385" s="17">
        <v>20.0</v>
      </c>
      <c r="D385" s="17">
        <f t="shared" si="3"/>
        <v>3</v>
      </c>
      <c r="E385" s="20">
        <f t="shared" si="2"/>
        <v>512.43</v>
      </c>
    </row>
    <row r="386" ht="12.75" customHeight="1">
      <c r="B386" s="20">
        <f t="shared" si="1"/>
        <v>566.44</v>
      </c>
      <c r="C386" s="17">
        <v>20.0</v>
      </c>
      <c r="D386" s="17">
        <f t="shared" si="3"/>
        <v>4</v>
      </c>
      <c r="E386" s="20">
        <f t="shared" si="2"/>
        <v>566.44</v>
      </c>
    </row>
    <row r="387" ht="12.75" customHeight="1">
      <c r="B387" s="20">
        <f t="shared" si="1"/>
        <v>620.45</v>
      </c>
      <c r="C387" s="17">
        <v>20.0</v>
      </c>
      <c r="D387" s="17">
        <f t="shared" si="3"/>
        <v>5</v>
      </c>
      <c r="E387" s="20">
        <f t="shared" si="2"/>
        <v>620.45</v>
      </c>
    </row>
    <row r="388" ht="12.75" customHeight="1">
      <c r="B388" s="20">
        <f t="shared" si="1"/>
        <v>674.46</v>
      </c>
      <c r="C388" s="17">
        <v>20.0</v>
      </c>
      <c r="D388" s="17">
        <f t="shared" si="3"/>
        <v>6</v>
      </c>
      <c r="E388" s="20">
        <f t="shared" si="2"/>
        <v>674.46</v>
      </c>
    </row>
    <row r="389" ht="12.75" customHeight="1">
      <c r="B389" s="20">
        <f t="shared" si="1"/>
        <v>728.47</v>
      </c>
      <c r="C389" s="17">
        <v>20.0</v>
      </c>
      <c r="D389" s="17">
        <f t="shared" si="3"/>
        <v>7</v>
      </c>
      <c r="E389" s="20">
        <f t="shared" si="2"/>
        <v>728.47</v>
      </c>
    </row>
    <row r="390" ht="12.75" customHeight="1">
      <c r="B390" s="20">
        <f t="shared" si="1"/>
        <v>782.48</v>
      </c>
      <c r="C390" s="17">
        <v>20.0</v>
      </c>
      <c r="D390" s="17">
        <f t="shared" si="3"/>
        <v>8</v>
      </c>
      <c r="E390" s="20">
        <f t="shared" si="2"/>
        <v>782.48</v>
      </c>
    </row>
    <row r="391" ht="12.75" customHeight="1">
      <c r="B391" s="20">
        <f t="shared" si="1"/>
        <v>836.49</v>
      </c>
      <c r="C391" s="17">
        <v>20.0</v>
      </c>
      <c r="D391" s="17">
        <f t="shared" si="3"/>
        <v>9</v>
      </c>
      <c r="E391" s="20">
        <f t="shared" si="2"/>
        <v>836.49</v>
      </c>
    </row>
    <row r="392" ht="12.75" customHeight="1">
      <c r="B392" s="20">
        <f t="shared" si="1"/>
        <v>890.5</v>
      </c>
      <c r="C392" s="17">
        <v>20.0</v>
      </c>
      <c r="D392" s="17">
        <f t="shared" si="3"/>
        <v>10</v>
      </c>
      <c r="E392" s="20">
        <f t="shared" si="2"/>
        <v>890.5</v>
      </c>
    </row>
    <row r="393" ht="12.75" customHeight="1">
      <c r="B393" s="20">
        <f t="shared" si="1"/>
        <v>944.51</v>
      </c>
      <c r="C393" s="17">
        <v>20.0</v>
      </c>
      <c r="D393" s="17">
        <f t="shared" si="3"/>
        <v>11</v>
      </c>
      <c r="E393" s="20">
        <f t="shared" si="2"/>
        <v>944.51</v>
      </c>
    </row>
    <row r="394" ht="12.75" customHeight="1">
      <c r="B394" s="20">
        <f t="shared" si="1"/>
        <v>998.52</v>
      </c>
      <c r="C394" s="17">
        <v>20.0</v>
      </c>
      <c r="D394" s="17">
        <f t="shared" si="3"/>
        <v>12</v>
      </c>
      <c r="E394" s="20">
        <f t="shared" si="2"/>
        <v>998.52</v>
      </c>
    </row>
    <row r="395" ht="12.75" customHeight="1">
      <c r="B395" s="20">
        <f t="shared" si="1"/>
        <v>1052.53</v>
      </c>
      <c r="C395" s="17">
        <v>20.0</v>
      </c>
      <c r="D395" s="17">
        <f t="shared" si="3"/>
        <v>13</v>
      </c>
      <c r="E395" s="20">
        <f t="shared" si="2"/>
        <v>1052.53</v>
      </c>
    </row>
    <row r="396" ht="12.75" customHeight="1">
      <c r="B396" s="20">
        <f t="shared" si="1"/>
        <v>1106.54</v>
      </c>
      <c r="C396" s="17">
        <v>20.0</v>
      </c>
      <c r="D396" s="17">
        <f t="shared" si="3"/>
        <v>14</v>
      </c>
      <c r="E396" s="20">
        <f t="shared" si="2"/>
        <v>1106.54</v>
      </c>
    </row>
    <row r="397" ht="12.75" customHeight="1">
      <c r="B397" s="20">
        <f t="shared" si="1"/>
        <v>1160.55</v>
      </c>
      <c r="C397" s="17">
        <v>20.0</v>
      </c>
      <c r="D397" s="17">
        <f t="shared" si="3"/>
        <v>15</v>
      </c>
      <c r="E397" s="20">
        <f t="shared" si="2"/>
        <v>1160.55</v>
      </c>
    </row>
    <row r="398" ht="12.75" customHeight="1">
      <c r="B398" s="20">
        <f t="shared" si="1"/>
        <v>1214.56</v>
      </c>
      <c r="C398" s="17">
        <v>20.0</v>
      </c>
      <c r="D398" s="17">
        <f t="shared" si="3"/>
        <v>16</v>
      </c>
      <c r="E398" s="20">
        <f t="shared" si="2"/>
        <v>1214.56</v>
      </c>
    </row>
    <row r="399" ht="12.75" customHeight="1">
      <c r="B399" s="20">
        <f t="shared" si="1"/>
        <v>1268.57</v>
      </c>
      <c r="C399" s="17">
        <v>20.0</v>
      </c>
      <c r="D399" s="17">
        <f t="shared" si="3"/>
        <v>17</v>
      </c>
      <c r="E399" s="20">
        <f t="shared" si="2"/>
        <v>1268.57</v>
      </c>
    </row>
    <row r="400" ht="12.75" customHeight="1">
      <c r="B400" s="20">
        <f t="shared" si="1"/>
        <v>1322.58</v>
      </c>
      <c r="C400" s="17">
        <v>20.0</v>
      </c>
      <c r="D400" s="17">
        <f t="shared" si="3"/>
        <v>18</v>
      </c>
      <c r="E400" s="20">
        <f t="shared" si="2"/>
        <v>1322.58</v>
      </c>
    </row>
    <row r="401" ht="12.75" customHeight="1">
      <c r="B401" s="20">
        <f t="shared" si="1"/>
        <v>1376.59</v>
      </c>
      <c r="C401" s="17">
        <v>20.0</v>
      </c>
      <c r="D401" s="17">
        <f t="shared" si="3"/>
        <v>19</v>
      </c>
      <c r="E401" s="20">
        <f t="shared" si="2"/>
        <v>1376.59</v>
      </c>
    </row>
    <row r="402" ht="12.75" customHeight="1">
      <c r="B402" s="20">
        <f t="shared" si="1"/>
        <v>1430.6</v>
      </c>
      <c r="C402" s="17">
        <v>20.0</v>
      </c>
      <c r="D402" s="17">
        <f t="shared" si="3"/>
        <v>20</v>
      </c>
      <c r="E402" s="20">
        <f t="shared" si="2"/>
        <v>1430.6</v>
      </c>
    </row>
    <row r="403" ht="12.75" customHeight="1">
      <c r="B403" s="20">
        <f t="shared" si="1"/>
        <v>17.52</v>
      </c>
      <c r="C403" s="17">
        <v>1.0</v>
      </c>
      <c r="D403" s="17">
        <v>0.0</v>
      </c>
      <c r="E403" s="20">
        <f t="shared" si="2"/>
        <v>17.52</v>
      </c>
    </row>
    <row r="404" ht="12.75" customHeight="1">
      <c r="B404" s="20">
        <f t="shared" si="1"/>
        <v>35.04</v>
      </c>
      <c r="C404" s="17">
        <v>2.0</v>
      </c>
      <c r="D404" s="17">
        <v>0.0</v>
      </c>
      <c r="E404" s="20">
        <f t="shared" si="2"/>
        <v>35.04</v>
      </c>
    </row>
    <row r="405" ht="12.75" customHeight="1">
      <c r="B405" s="20">
        <f t="shared" si="1"/>
        <v>52.56</v>
      </c>
      <c r="C405" s="17">
        <v>3.0</v>
      </c>
      <c r="D405" s="17">
        <v>0.0</v>
      </c>
      <c r="E405" s="20">
        <f t="shared" si="2"/>
        <v>52.56</v>
      </c>
    </row>
    <row r="406" ht="12.75" customHeight="1">
      <c r="B406" s="20">
        <f t="shared" si="1"/>
        <v>70.08</v>
      </c>
      <c r="C406" s="17">
        <v>4.0</v>
      </c>
      <c r="D406" s="17">
        <v>0.0</v>
      </c>
      <c r="E406" s="20">
        <f t="shared" si="2"/>
        <v>70.08</v>
      </c>
    </row>
    <row r="407" ht="12.75" customHeight="1">
      <c r="B407" s="20">
        <f t="shared" si="1"/>
        <v>87.6</v>
      </c>
      <c r="C407" s="17">
        <v>5.0</v>
      </c>
      <c r="D407" s="17">
        <v>0.0</v>
      </c>
      <c r="E407" s="20">
        <f t="shared" si="2"/>
        <v>87.6</v>
      </c>
    </row>
    <row r="408" ht="12.75" customHeight="1">
      <c r="B408" s="20">
        <f t="shared" si="1"/>
        <v>105.12</v>
      </c>
      <c r="C408" s="17">
        <v>6.0</v>
      </c>
      <c r="D408" s="17">
        <v>0.0</v>
      </c>
      <c r="E408" s="20">
        <f t="shared" si="2"/>
        <v>105.12</v>
      </c>
    </row>
    <row r="409" ht="12.75" customHeight="1">
      <c r="B409" s="20">
        <f t="shared" si="1"/>
        <v>122.64</v>
      </c>
      <c r="C409" s="17">
        <v>7.0</v>
      </c>
      <c r="D409" s="17">
        <v>0.0</v>
      </c>
      <c r="E409" s="20">
        <f t="shared" si="2"/>
        <v>122.64</v>
      </c>
    </row>
    <row r="410" ht="12.75" customHeight="1">
      <c r="B410" s="20">
        <f t="shared" si="1"/>
        <v>140.16</v>
      </c>
      <c r="C410" s="17">
        <v>8.0</v>
      </c>
      <c r="D410" s="17">
        <v>0.0</v>
      </c>
      <c r="E410" s="20">
        <f t="shared" si="2"/>
        <v>140.16</v>
      </c>
    </row>
    <row r="411" ht="12.75" customHeight="1">
      <c r="B411" s="20">
        <f t="shared" si="1"/>
        <v>157.68</v>
      </c>
      <c r="C411" s="17">
        <v>9.0</v>
      </c>
      <c r="D411" s="17">
        <v>0.0</v>
      </c>
      <c r="E411" s="20">
        <f t="shared" si="2"/>
        <v>157.68</v>
      </c>
    </row>
    <row r="412" ht="12.75" customHeight="1">
      <c r="B412" s="20">
        <f t="shared" si="1"/>
        <v>175.2</v>
      </c>
      <c r="C412" s="17">
        <v>10.0</v>
      </c>
      <c r="D412" s="17">
        <v>0.0</v>
      </c>
      <c r="E412" s="20">
        <f t="shared" si="2"/>
        <v>175.2</v>
      </c>
    </row>
    <row r="413" ht="12.75" customHeight="1">
      <c r="B413" s="20">
        <f t="shared" si="1"/>
        <v>192.72</v>
      </c>
      <c r="C413" s="17">
        <v>11.0</v>
      </c>
      <c r="D413" s="17">
        <v>0.0</v>
      </c>
      <c r="E413" s="20">
        <f t="shared" si="2"/>
        <v>192.72</v>
      </c>
    </row>
    <row r="414" ht="12.75" customHeight="1">
      <c r="B414" s="20">
        <f t="shared" si="1"/>
        <v>210.24</v>
      </c>
      <c r="C414" s="17">
        <v>12.0</v>
      </c>
      <c r="D414" s="17">
        <v>0.0</v>
      </c>
      <c r="E414" s="20">
        <f t="shared" si="2"/>
        <v>210.24</v>
      </c>
    </row>
    <row r="415" ht="12.75" customHeight="1">
      <c r="B415" s="20">
        <f t="shared" si="1"/>
        <v>227.76</v>
      </c>
      <c r="C415" s="17">
        <v>13.0</v>
      </c>
      <c r="D415" s="17">
        <v>0.0</v>
      </c>
      <c r="E415" s="20">
        <f t="shared" si="2"/>
        <v>227.76</v>
      </c>
    </row>
    <row r="416" ht="12.75" customHeight="1">
      <c r="B416" s="20">
        <f t="shared" si="1"/>
        <v>245.28</v>
      </c>
      <c r="C416" s="17">
        <v>14.0</v>
      </c>
      <c r="D416" s="17">
        <v>0.0</v>
      </c>
      <c r="E416" s="20">
        <f t="shared" si="2"/>
        <v>245.28</v>
      </c>
    </row>
    <row r="417" ht="12.75" customHeight="1">
      <c r="B417" s="20">
        <f t="shared" si="1"/>
        <v>262.8</v>
      </c>
      <c r="C417" s="17">
        <v>15.0</v>
      </c>
      <c r="D417" s="17">
        <v>0.0</v>
      </c>
      <c r="E417" s="20">
        <f t="shared" si="2"/>
        <v>262.8</v>
      </c>
    </row>
    <row r="418" ht="12.75" customHeight="1">
      <c r="B418" s="20">
        <f t="shared" si="1"/>
        <v>280.32</v>
      </c>
      <c r="C418" s="17">
        <v>16.0</v>
      </c>
      <c r="D418" s="17">
        <v>0.0</v>
      </c>
      <c r="E418" s="20">
        <f t="shared" si="2"/>
        <v>280.32</v>
      </c>
    </row>
    <row r="419" ht="12.75" customHeight="1">
      <c r="B419" s="20">
        <f t="shared" si="1"/>
        <v>297.84</v>
      </c>
      <c r="C419" s="17">
        <v>17.0</v>
      </c>
      <c r="D419" s="17">
        <v>0.0</v>
      </c>
      <c r="E419" s="20">
        <f t="shared" si="2"/>
        <v>297.84</v>
      </c>
    </row>
    <row r="420" ht="12.75" customHeight="1">
      <c r="B420" s="20">
        <f t="shared" si="1"/>
        <v>315.36</v>
      </c>
      <c r="C420" s="17">
        <v>18.0</v>
      </c>
      <c r="D420" s="17">
        <v>0.0</v>
      </c>
      <c r="E420" s="20">
        <f t="shared" si="2"/>
        <v>315.36</v>
      </c>
    </row>
    <row r="421" ht="12.75" customHeight="1">
      <c r="B421" s="20">
        <f t="shared" si="1"/>
        <v>332.88</v>
      </c>
      <c r="C421" s="17">
        <v>19.0</v>
      </c>
      <c r="D421" s="17">
        <v>0.0</v>
      </c>
      <c r="E421" s="20">
        <f t="shared" si="2"/>
        <v>332.88</v>
      </c>
    </row>
    <row r="422" ht="12.75" customHeight="1">
      <c r="B422" s="20">
        <f t="shared" si="1"/>
        <v>350.4</v>
      </c>
      <c r="C422" s="17">
        <v>20.0</v>
      </c>
      <c r="D422" s="17">
        <v>0.0</v>
      </c>
      <c r="E422" s="20">
        <f t="shared" si="2"/>
        <v>350.4</v>
      </c>
    </row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