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obre" sheetId="1" r:id="rId3"/>
    <sheet state="visible" name="Ativ. 2 Orientações (PACI)" sheetId="2" r:id="rId4"/>
    <sheet state="visible" name="Ativ. 2 Elaboração (PACI)" sheetId="3" r:id="rId5"/>
    <sheet state="visible" name="Ativ. 3 Orientações (RACI)" sheetId="4" r:id="rId6"/>
    <sheet state="visible" name="Ativ. 3 Relação dos trabalhos c" sheetId="5" r:id="rId7"/>
    <sheet state="visible" name="Ativ. 3 Detalhamento das sugest" sheetId="6" r:id="rId8"/>
    <sheet state="visible" name="Ativ. 3 Relação dos trabalhos n" sheetId="7" r:id="rId9"/>
    <sheet state="visible" name="Sheet29" sheetId="8" r:id="rId10"/>
    <sheet state="visible" name="Ativ. 3 Relação das Capacitaçõe" sheetId="9" r:id="rId11"/>
    <sheet state="visible" name="Ativ. 3 Relação das Boas Prátic" sheetId="10" r:id="rId12"/>
    <sheet state="hidden" name="Passo 04 - Cálculo do Risco Res" sheetId="11" r:id="rId13"/>
    <sheet state="hidden" name="Passo 05 - Cálculo do Risco Ine" sheetId="12" r:id="rId14"/>
    <sheet state="hidden" name="Passo 06 - Definição das Respos" sheetId="13" r:id="rId15"/>
    <sheet state="hidden" name="Passo 07 - Plano de Tratamento " sheetId="14" r:id="rId16"/>
    <sheet state="hidden" name="Tabelas de Apoio" sheetId="15" r:id="rId17"/>
    <sheet state="hidden" name="BD - GR em 7 Passos" sheetId="16" r:id="rId18"/>
    <sheet state="hidden" name="IMC - Indicador de Monitorament" sheetId="17" r:id="rId19"/>
  </sheets>
  <definedNames>
    <definedName localSheetId="13" name="Status">#REF!</definedName>
    <definedName name="Status">#REF!</definedName>
    <definedName localSheetId="12" name="Status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4">
      <text>
        <t xml:space="preserve">Atividades de Controles são as políticas e os procedimentos estabelecidos e executados para reduzir os riscos que a unidade tenha optado por responder, também denominadas de procedimentos de controle. As atividades de controles devem estar distribuídas por toda a unidade, em todos os níveis e em todas as funções. Incluem uma gama de controles internos da gestão preventivos e detectivos, bem como a preparação prévia de planos de contingência/continuidade em resposta a possível materialização de eventos de riscos. 
Em alguns casos, a atividade de controle aborda diversos riscos e, às vezes, são necessárias diversas atividades para resposta a apenas um risco.</t>
      </text>
    </comment>
    <comment authorId="0" ref="G6">
      <text>
        <t xml:space="preserve">Na proposição de ações, é importante instituir:
01. Controles automatizados em substituição aos manuais, quando possível;
02. Indicadores de desempenho: estabelecimento de indicadores (índice de rotação de pessoal, cumprimento de prazos legais, entre outros);
03. Segregação de funções: atribuição de obrigações entre pessoas com a finalidade de reduzir risco, erro ou fraude;
04. Limites para transações;
05. Combinação de controles manuais e informatizados (automatizados);
06. Políticas e procedimentos.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">
      <text>
        <t xml:space="preserve">Causas: descreve as possíveis causas, condições que dão origem à possibilidade de um evento ocorrer, também chamadas de fatores de riscos e podem ter origem no ambiente interno e externo.</t>
      </text>
    </comment>
    <comment authorId="0" ref="H2">
      <text>
        <t xml:space="preserve">Eventos são situações em potencial – que ainda não ocorreram – que podem causar impacto na consecução dos objetivos da organização, caso venham a ocorrer. Podem ser positivos ou negativos, os eventos negativos são denominados riscos, enquanto os positivos, oportunidades. Nessa metodologia, inicialmente, trataremos apenas sobre eventos negativos.</t>
      </text>
    </comment>
    <comment authorId="0" ref="I2">
      <text>
        <t xml:space="preserve">feitos/consequências: descreve os/as possíveis efeitos/consequências de um possível evento de risco sobre os objetivos do processo.</t>
      </text>
    </comment>
  </commentList>
</comments>
</file>

<file path=xl/sharedStrings.xml><?xml version="1.0" encoding="utf-8"?>
<sst xmlns="http://schemas.openxmlformats.org/spreadsheetml/2006/main" count="943" uniqueCount="440">
  <si>
    <t>GR EM 7 PASSOS</t>
  </si>
  <si>
    <t>VERSÃO: 1</t>
  </si>
  <si>
    <t>Data da finalização:</t>
  </si>
  <si>
    <t>Responsável:</t>
  </si>
  <si>
    <t>Pedro Hilário</t>
  </si>
  <si>
    <t>VERSÃO: 2</t>
  </si>
  <si>
    <t>Data de Atualização:</t>
  </si>
  <si>
    <t>VERSÃO: 3</t>
  </si>
  <si>
    <t>INSTRUÇÕS PARA A ELABORAÇÃO DO PACI (2022)</t>
  </si>
  <si>
    <t xml:space="preserve">1 - O PACI deverá ser elaborado, em conjunto, pelo grupo selecionado previamente pela SCGE;
2 - Cada UCI deverá incluir 1 (um) trabalhos no PACI;
3 - Atividades planejadas devem está em consonância com o Decreto nº 47.087/2019 e a Portaria nº 011/2019.
</t>
  </si>
  <si>
    <t>PLANEJAMENTO ANUAL DAS ATIVIDADES DE CONTROLE INTERNO - PACI (2022)</t>
  </si>
  <si>
    <t>MACROPROCESSO</t>
  </si>
  <si>
    <t>PROCESSO</t>
  </si>
  <si>
    <t>ATIVIDADE DE CONTROLE</t>
  </si>
  <si>
    <t>OBJETIVO</t>
  </si>
  <si>
    <t>PRODUTO</t>
  </si>
  <si>
    <t>PERÍODO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</si>
  <si>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</si>
  <si>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</si>
  <si>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</si>
  <si>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</si>
  <si>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</si>
  <si>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</si>
  <si>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</si>
  <si>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</si>
  <si>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</si>
  <si>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</si>
  <si>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</si>
  <si>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</si>
  <si>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INSTRUÇÕS PARA A ELABORAÇÃO DO RACI (2022)</t>
  </si>
  <si>
    <t xml:space="preserve">1 - O RACI ser elaborado, em conjunto, pelo mesmo grupo que elaborou o PACI;
2 - As atividades previstas no PACI serão distribuídas no RACI (Ações Concluídas, Não Concluídas e Não Executadas);
3 - Cada grupo deverá incluir 2 (duas) atividades não planejadas no PACI;
4 - Cada participante do grupo deve indicar 1 (uma) capacitação realizada;
5 - Cada grupo deverá descrever, de forma objetiva, 2 (duas) boas práticas.
</t>
  </si>
  <si>
    <t>RACI - AÇÕES DE CONTROLE INTERNO CONCLUÍDAS</t>
  </si>
  <si>
    <t>ITEM</t>
  </si>
  <si>
    <t>ATIVIDADE PREVISTA NO PACI?</t>
  </si>
  <si>
    <t>MOTIVAÇÃO
 (QUANDO NÃO PREVISTO NO PACI)</t>
  </si>
  <si>
    <t>PERÍODO DE EXECUÇÃO</t>
  </si>
  <si>
    <t>RACI - DETALHAMENTO DAS SUGESTÕES DE MELHORIAS</t>
  </si>
  <si>
    <t>FALHA IDENTIFICADA</t>
  </si>
  <si>
    <t>SUGESTÃO DE 
 MELHORIA EMITIDA</t>
  </si>
  <si>
    <t>A MELHORIA FOI IMPLEMENTADA?</t>
  </si>
  <si>
    <t>JUSTIFICATIVA 
 (QUANDO NÃO IMPLEMENTADA)</t>
  </si>
  <si>
    <t>PRAZO PREVISTO PARA IMPLEMENTAÇÃO 
 (QUANDO NÃO IMPLEMENTADA)</t>
  </si>
  <si>
    <t>RESULTADOS 
 APURADOS</t>
  </si>
  <si>
    <t>RACI - AÇÕES DE CONTROLE INTERNO NÃO CONCLUÍDAS</t>
  </si>
  <si>
    <t>PERÍODO PREVISTO 
 PARA CONCLUSÃO</t>
  </si>
  <si>
    <t>JUSTIFICATIVA</t>
  </si>
  <si>
    <t>RACI - AÇÕES DE CONTROLE INTERNO PREVISTAS NO PACI E NÃO EXECUTADAS</t>
  </si>
  <si>
    <t>RACI - RELAÇÃO DAS CAPACITAÇÕES REALIZADAS</t>
  </si>
  <si>
    <t>SERVIDOR</t>
  </si>
  <si>
    <t>INSTITUIÇÃO ORGANIZADORA</t>
  </si>
  <si>
    <t>TEMA</t>
  </si>
  <si>
    <t>CARGA HORÁRIA</t>
  </si>
  <si>
    <t>RACI - RELAÇÃO DAS BOAS  PRÁTICAS</t>
  </si>
  <si>
    <t>BOA PRÁTICA</t>
  </si>
  <si>
    <t>ATIVIDADE</t>
  </si>
  <si>
    <t>EVENTO DE RISCO</t>
  </si>
  <si>
    <t>CATEGORIA 
PREDOMINANTE 
DO RISCO</t>
  </si>
  <si>
    <t>PROBABILIDADE - FREQUÊNCIA OBSERVADA/ESPERADA</t>
  </si>
  <si>
    <t xml:space="preserve">IMPACTO - FATORES DE ANÁLISE </t>
  </si>
  <si>
    <t>NÍVEL DE RISCO RESIDUAL</t>
  </si>
  <si>
    <t>ASPECTOS AVALIATIVOS</t>
  </si>
  <si>
    <t>AVALIAÇÃO</t>
  </si>
  <si>
    <t>PROBABILIDADE</t>
  </si>
  <si>
    <t>FREQUÊNCIA</t>
  </si>
  <si>
    <t>DESCRIÇÃO</t>
  </si>
  <si>
    <t>CONCAT</t>
  </si>
  <si>
    <t>NOTA (PONDERADA)</t>
  </si>
  <si>
    <t>RISCO RESIDUAL</t>
  </si>
  <si>
    <t>CONTROLE</t>
  </si>
  <si>
    <t>RISCO INERENTE</t>
  </si>
  <si>
    <t xml:space="preserve">PROBABILIDADE </t>
  </si>
  <si>
    <t>IMPACTO</t>
  </si>
  <si>
    <t>NOTA</t>
  </si>
  <si>
    <t>DEFINIÇÃO DAS RESPOSTAS x APETITE AOS RISCOS</t>
  </si>
  <si>
    <t>CATEGORIA DO RISCO</t>
  </si>
  <si>
    <t>NÍVEL DE RISCO</t>
  </si>
  <si>
    <t>APETITE AOS RISCOS</t>
  </si>
  <si>
    <t>RESPOSTA AO RISCO</t>
  </si>
  <si>
    <t>DECLARAÇÃO 
DE APETITE</t>
  </si>
  <si>
    <t>AÇÃO 
SUGERIDA</t>
  </si>
  <si>
    <t>EVITAR</t>
  </si>
  <si>
    <t>REDUZIR / MITIGAR</t>
  </si>
  <si>
    <t>COMPARTILHAR / TRANSFERIR</t>
  </si>
  <si>
    <t>ACEITAR</t>
  </si>
  <si>
    <t>5W2H - CONSISTE EM 4 "Ws": O QUE, QUEM, ONDE E QUANDO</t>
  </si>
  <si>
    <t>5W2H - NO DETALHAMENTO DO PLANO (PLANO DE MONIT.) INCLUR "COMO", "QUANTO" E "POR QUE"</t>
  </si>
  <si>
    <r>
      <rPr>
        <rFont val="Roboto Condensed"/>
        <b/>
        <color rgb="FFFFFFFF"/>
        <sz val="16.0"/>
      </rPr>
      <t xml:space="preserve">PLANO DE IMPLEMENTAÇÃO DE CONTROLES
</t>
    </r>
    <r>
      <rPr>
        <rFont val="Roboto Condensed"/>
        <b/>
        <i/>
        <color rgb="FFFFFF66"/>
        <sz val="11.0"/>
      </rPr>
      <t>(PASSO 04: RESPOSTA A RISCOS)</t>
    </r>
  </si>
  <si>
    <t>CONTROLE PROPOSTO / AÇÃO PROPOSTA</t>
  </si>
  <si>
    <t>O QUE?</t>
  </si>
  <si>
    <t>ONDE?</t>
  </si>
  <si>
    <t>QUEM?</t>
  </si>
  <si>
    <t>QUANDO</t>
  </si>
  <si>
    <t>STATUS</t>
  </si>
  <si>
    <t xml:space="preserve">TIPO </t>
  </si>
  <si>
    <t>CONTROLE RESUMIDO</t>
  </si>
  <si>
    <t>ÁREA RESPONSÁVEL PELA IMPLEMENTAÇÃO</t>
  </si>
  <si>
    <t>RESPONSÁVEL  IMPLEMENTAÇÃO
(CARGO/NOME)</t>
  </si>
  <si>
    <t>INÍCIO
(PREVISÃO)</t>
  </si>
  <si>
    <t>CONCLUSÃO
(PREVISÃO)</t>
  </si>
  <si>
    <t>PASSO 2</t>
  </si>
  <si>
    <t>IDENTIFICAÇÃO E ANÁLISE DOS RISCOS</t>
  </si>
  <si>
    <t>PASSO 3</t>
  </si>
  <si>
    <t>AVALIAÇÃO DOS CONTROLES</t>
  </si>
  <si>
    <t>PASSO 4</t>
  </si>
  <si>
    <t>CÁLCULO RISCO RESIDUAL</t>
  </si>
  <si>
    <t>PASSO 5</t>
  </si>
  <si>
    <t>CÁLCULO RISCO INERENTE</t>
  </si>
  <si>
    <t>PASSO 6</t>
  </si>
  <si>
    <t>DEFINIÇÃO DAS RESPOSTAS</t>
  </si>
  <si>
    <t>PASSO 7</t>
  </si>
  <si>
    <t>PLANO DE TRATAMENTO</t>
  </si>
  <si>
    <t>TIPOLOGIA DE RISCOS</t>
  </si>
  <si>
    <t>PASSO 03 - IDENTIFICAÇÃO E AVALIAÇÃO DOS CONTROLES EXISTENTES</t>
  </si>
  <si>
    <t>DESENHO x EXECUÇÃO</t>
  </si>
  <si>
    <t>ESCALA DE NÍVEL DE RISCO</t>
  </si>
  <si>
    <t>MATRIZ DE RISCOS</t>
  </si>
  <si>
    <t>AVALIAÇÃO DO CONTROLE</t>
  </si>
  <si>
    <t>APETITE</t>
  </si>
  <si>
    <t>CATEGORIAS DE CONTROLE</t>
  </si>
  <si>
    <t>CATEGORIA</t>
  </si>
  <si>
    <t>GRUPO</t>
  </si>
  <si>
    <t>PREVISÃO (DESENHO DO CONTROLE)</t>
  </si>
  <si>
    <t>TEMPESTIVIDADE (EXECUÇÃO DO CONTROLE)</t>
  </si>
  <si>
    <t>QUALIDADE (PERCEPÇÃO DO CONTROLE)</t>
  </si>
  <si>
    <t>P</t>
  </si>
  <si>
    <t>I</t>
  </si>
  <si>
    <t>NÍVEL</t>
  </si>
  <si>
    <t>RN - RISCO NULO</t>
  </si>
  <si>
    <t>RB - RISCO BAIXO</t>
  </si>
  <si>
    <t>RM - RISCO MÉDIO</t>
  </si>
  <si>
    <t>RA - RISCO ALTO</t>
  </si>
  <si>
    <t>RMA - RISCO MUITO ALTO</t>
  </si>
  <si>
    <t>RC - RISCO CRÍTICO</t>
  </si>
  <si>
    <t>TIPO</t>
  </si>
  <si>
    <t>RESPONSABILIDADE PRIMÁRIA</t>
  </si>
  <si>
    <t>Legal</t>
  </si>
  <si>
    <t>Legal - Conformidade (Compliance)</t>
  </si>
  <si>
    <t>Eventos relacionados ao respeito e atendimento de regras internas e externas afetas às Organização, tais como leis, códigos, políticas, controles, legislações e diretrizes.</t>
  </si>
  <si>
    <t>1 - Não há medida de controle prevista para este evento de risco</t>
  </si>
  <si>
    <t>1 - Os procedimentos de controle não são executados</t>
  </si>
  <si>
    <t>1 - Os procedimentos de controle atrasam o andamento do processo, prejudicando o desempenho (performance) da Unidade, afetando, assim, o alcance dos objetivos do Órgão / Entidade</t>
  </si>
  <si>
    <t>RMB - RISCO MUITO BAIXO</t>
  </si>
  <si>
    <t>IMPACTO
(q = 2.5)</t>
  </si>
  <si>
    <t>RISCO
ALTO
( 39.1 )</t>
  </si>
  <si>
    <t>RISCO 
MUITO ALTO
( 78.1 )</t>
  </si>
  <si>
    <t>RISCO 
CRÍTICO
( 117.2 )</t>
  </si>
  <si>
    <t>RISCO 
CRÍTICO
( 156.3 )</t>
  </si>
  <si>
    <t>RISCO 
CRÍTICO
( 195.3 )</t>
  </si>
  <si>
    <t>CONFIANÇA</t>
  </si>
  <si>
    <t>MUITO BAIXO</t>
  </si>
  <si>
    <t>TRATAR</t>
  </si>
  <si>
    <t>CRIAÇÃO / ATUALIZAÇÃO DE CANAL DE COMUNICAÇÃO</t>
  </si>
  <si>
    <t>OPERACIONAL</t>
  </si>
  <si>
    <t>1ª LINHA</t>
  </si>
  <si>
    <t>Legal - Integridade (Fraude/Corrupção)</t>
  </si>
  <si>
    <t>Eventos relacionados a ações ou omissões que possam favorecer a ocorrência de fraudes ou atos de corrupção, em seu sentido amplo - CGU (adaptado). Ex: Nepotismo, Abuso de Poder, Desvio de Verbas, oferecimento/recebimento de propina</t>
  </si>
  <si>
    <t>2 - Há medida de controle prevista para este evento de risco, porém seus procedimentos não estão desenhados</t>
  </si>
  <si>
    <t>2 - Os procedimentos são executados acidentalmente e com prejuízo à tempestividade dos controles, com base no interesse/experiência dos servidores envolvidos</t>
  </si>
  <si>
    <t>2 - os procedimentos de controle tem pouca ou nenhuma efetividade na mitigação de riscos</t>
  </si>
  <si>
    <t>RISCO 
MÉDIO
( 15.6 )</t>
  </si>
  <si>
    <t>RISCO
ALTO
( 31.3 )</t>
  </si>
  <si>
    <t>RISCO
ALTO
( 46.9 )</t>
  </si>
  <si>
    <t>RISCO 
MUITO ALTO
( 62.5 )</t>
  </si>
  <si>
    <t>BAIXO</t>
  </si>
  <si>
    <t>CHECKLIST / CALENDÁRIO DE OBRIGAÇÕES</t>
  </si>
  <si>
    <t>2ª LINHA</t>
  </si>
  <si>
    <t>Financeiro</t>
  </si>
  <si>
    <t>Financeiro - de Acréscimo de Despesa/DEA</t>
  </si>
  <si>
    <t>3 - Há medida de controle prevista para este evento de risco, porém seus procedimentos se encontram parcialmente desenhados</t>
  </si>
  <si>
    <t>3 - Os procedimentos de controle são executados eventualmente, porém nem sempre de maneira tempestiva</t>
  </si>
  <si>
    <t>3 - Os procedimentos de controle são importantes para mitigação dos riscos, mas não são suficientes para proporcionar segurança razoável com respeito à realização dos objetivos do Órgaõ/Entidade</t>
  </si>
  <si>
    <t>RISCO 
BAIXO
( 6.3 )</t>
  </si>
  <si>
    <t>RISCO 
MÉDIO
( 12.5 )</t>
  </si>
  <si>
    <t>RISCO 
MÉDIO
( 18.8 )</t>
  </si>
  <si>
    <t>RISCO
ALTO
( 25 )</t>
  </si>
  <si>
    <t>MÉDIO</t>
  </si>
  <si>
    <t>CRIÇÃO DE PROCESSO</t>
  </si>
  <si>
    <t>TÁTICO</t>
  </si>
  <si>
    <t>Financeiro - de Arrecadação</t>
  </si>
  <si>
    <t>Impostos, Taxas, Contribuições, Repasses Federais etc</t>
  </si>
  <si>
    <t>4 - Há medida de controle prevista para este evento de risco e com procedimentos corretamente desenhados (Segregação de Funções, Tespestividade, Relação custo-benefício, Definição de Responsabilidades e Autoridade etc)</t>
  </si>
  <si>
    <t>4 - Os procedimentos são realizados oportunamente, proporcionando execução tempestiva dos controles internos associados ao risco.</t>
  </si>
  <si>
    <t>4 - Os procedimentos de controle refletem boas práticas de gestão e proporcionam segurança razoável com respeito à realização dos objetivos do Órgão/Entidade</t>
  </si>
  <si>
    <t>---</t>
  </si>
  <si>
    <t>RISCO 
MUITO BAIXO
( 2.5 )</t>
  </si>
  <si>
    <t>RISCO 
BAIXO
( 5 )</t>
  </si>
  <si>
    <t>RISCO 
BAIXO
( 7.5 )</t>
  </si>
  <si>
    <t>RISCO 
MÉDIO
( 10 )</t>
  </si>
  <si>
    <t>ALTO</t>
  </si>
  <si>
    <t>EXTINÇÃO DE PROCESSO</t>
  </si>
  <si>
    <t>Financeiro - Qualidade do Gasto</t>
  </si>
  <si>
    <t>RISCO 
MUITO BAIXO
( 1 )</t>
  </si>
  <si>
    <t>RISCO 
MUITO BAIXO
( 2 )</t>
  </si>
  <si>
    <t>RISCO 
MUITO BAIXO
( 3 )</t>
  </si>
  <si>
    <t>RISCO 
MUITO BAIXO
( 4 )</t>
  </si>
  <si>
    <t>FATOR DE AJUSTE</t>
  </si>
  <si>
    <t>MUITO ALTO</t>
  </si>
  <si>
    <t>MAPEAMENTO / ATUALIZAÇÃO DE PROCESSO</t>
  </si>
  <si>
    <t>Estratégico</t>
  </si>
  <si>
    <t>Estratégico - Escolha da Estratégia</t>
  </si>
  <si>
    <t>Eventos relacionados a ocorrência de decisões corporativas desalinhadas à missão, à visão, aos valores ou, até mesmo, ao Perfil do Risco (apetite ao Risco) do Órgão/Entidade</t>
  </si>
  <si>
    <t>ESCALA DE NÍVEL DOS CONTROLE</t>
  </si>
  <si>
    <t>MATRIZ DE CONTROLES</t>
  </si>
  <si>
    <t>PROBABILIDADE
(q = 1)</t>
  </si>
  <si>
    <t>REESTRUTURAÇÃO ADMINISTRATIVA</t>
  </si>
  <si>
    <t>Estratégico - Objetivo do Órgão/Entidade</t>
  </si>
  <si>
    <t>Eventos relacionados a questões transversais à entidade, isto é, decisões corporativas capazes de afetar o alcance dos macro-objetivos da Organização.</t>
  </si>
  <si>
    <t>AVALIAÇÃO (CALCULADA)</t>
  </si>
  <si>
    <t>ÓTIMO</t>
  </si>
  <si>
    <t>APLICAÇÃO</t>
  </si>
  <si>
    <t>PLANO DE AÇÃO / CONTINGÊNCIA</t>
  </si>
  <si>
    <t>Operacional</t>
  </si>
  <si>
    <t>Operacional - Performance</t>
  </si>
  <si>
    <t>Eventos relacionados ao não atingimento de metas de desempenho (tolerância ao Risco) estabelecidas para o Processo. (Dimensão: Eficiência)</t>
  </si>
  <si>
    <t>INEXISTENTE</t>
  </si>
  <si>
    <t>INOPERANTE</t>
  </si>
  <si>
    <t>PREJUDICIAL</t>
  </si>
  <si>
    <t>DESENHO</t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</si>
  <si>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INOPERANTE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</si>
  <si>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ACIDENTAL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</si>
  <si>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FREQUENTE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</si>
  <si>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TEMPESTIVO</t>
    </r>
  </si>
  <si>
    <t>BOM</t>
  </si>
  <si>
    <t>CRITÉRIO DE CLASSIFICAÇÃO</t>
  </si>
  <si>
    <t>A ORGANIZAÇÃO NÃO ACEITA A OCORRÊNCIA DE NENHUM RISCO. 
PORTANTO DEVE TRATAR TODOS OS EVENTOS DE RISCO MAPEADOS</t>
  </si>
  <si>
    <t>EXAME DE DOCUMENTOS</t>
  </si>
  <si>
    <t>Operacional - Objetivo do Processo</t>
  </si>
  <si>
    <t>Eventos relacionados ao não atingimento dos objetivos definidos para o Processo. (Dimensão: Eficácia)</t>
  </si>
  <si>
    <t>INÚTIL</t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</si>
  <si>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INOPERANTE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</si>
  <si>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ACIDENTAL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</si>
  <si>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FREQUENTE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</si>
  <si>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TEMPESTIVO</t>
    </r>
  </si>
  <si>
    <t>REGULAR</t>
  </si>
  <si>
    <t>≤</t>
  </si>
  <si>
    <t>&gt;</t>
  </si>
  <si>
    <t>A ORGANIZAÇÃO ACEITA A POSSIBILIDADE DA OCORRÊNCIA 
DE EVENTOS DE RISCO CLASSIFICADOS COMO BAIXO</t>
  </si>
  <si>
    <t>INDICADOR DE DESEMPENHO</t>
  </si>
  <si>
    <t>Operacional - Esforço da Gestão</t>
  </si>
  <si>
    <t xml:space="preserve"> Eventos relacionados ao cumprimento das atividades vinculadas aos processos e projetos em desconformidade ao estabelecido. (Dimensão: Execução)</t>
  </si>
  <si>
    <t>INSUFICIENTE</t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</si>
  <si>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INOPERANTE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</si>
  <si>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ACIDENTAL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</si>
  <si>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FREQUENTE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</si>
  <si>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TEMPESTIVO</t>
    </r>
  </si>
  <si>
    <t>FRACO</t>
  </si>
  <si>
    <t>A ORGANIZAÇÃO ACEITA A POSSIBILIDADE DAE OCORRÊNCIA DE 
EVENTOS DE RISCO CLASSIFICADOS COMO BAIXO E MÉDIO</t>
  </si>
  <si>
    <t>MODELO DE DOCUMENTO / PLANILHA / APRESENTAÇÃO</t>
  </si>
  <si>
    <t>Orçamentário</t>
  </si>
  <si>
    <t xml:space="preserve">Eventos que podem comprometer a capacidade do órgão ou entidade de contar com dotações orçamentárias necessárias à realização de suas atividades, ou eventos que possam comprometer a própria execução orçamentária, tais como: </t>
  </si>
  <si>
    <t>APROPRIADO</t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</si>
  <si>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INOPERANTE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</si>
  <si>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ACIDENTAL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</si>
  <si>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FREQUENTE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</si>
  <si>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TEMPESTIVO</t>
    </r>
  </si>
  <si>
    <t>PÉSSIMO</t>
  </si>
  <si>
    <r>
      <rPr>
        <rFont val="Roboto Condensed"/>
        <i/>
        <color rgb="FF000000"/>
        <sz val="8.0"/>
      </rPr>
      <t xml:space="preserve">RMB - RISCO </t>
    </r>
    <r>
      <rPr>
        <rFont val="Roboto Condensed"/>
        <i/>
        <color rgb="FF000000"/>
        <sz val="12.0"/>
      </rPr>
      <t>MUITO BAIXO</t>
    </r>
  </si>
  <si>
    <r>
      <rPr>
        <rFont val="Roboto Condensed"/>
        <i/>
        <color rgb="FF000000"/>
        <sz val="8.0"/>
      </rPr>
      <t xml:space="preserve">RB - RISCO </t>
    </r>
    <r>
      <rPr>
        <rFont val="Roboto Condensed"/>
        <i/>
        <color rgb="FF000000"/>
        <sz val="12.0"/>
      </rPr>
      <t>BAIXO</t>
    </r>
  </si>
  <si>
    <r>
      <rPr>
        <rFont val="Roboto Condensed"/>
        <i/>
        <color rgb="FF000000"/>
        <sz val="8.0"/>
      </rPr>
      <t xml:space="preserve">RM - RISCO </t>
    </r>
    <r>
      <rPr>
        <rFont val="Roboto Condensed"/>
        <i/>
        <color rgb="FF000000"/>
        <sz val="12.0"/>
      </rPr>
      <t>MÉDIO</t>
    </r>
  </si>
  <si>
    <r>
      <rPr>
        <rFont val="Roboto Condensed"/>
        <i/>
        <color rgb="FF000000"/>
        <sz val="8.0"/>
      </rPr>
      <t xml:space="preserve">RA - RISCO </t>
    </r>
    <r>
      <rPr>
        <rFont val="Roboto Condensed"/>
        <i/>
        <color rgb="FF000000"/>
        <sz val="12.0"/>
      </rPr>
      <t>ALTO</t>
    </r>
  </si>
  <si>
    <r>
      <rPr>
        <rFont val="Roboto Condensed"/>
        <i/>
        <color rgb="FF000000"/>
        <sz val="8.0"/>
      </rPr>
      <t xml:space="preserve">RMA - RISCO </t>
    </r>
    <r>
      <rPr>
        <rFont val="Roboto Condensed"/>
        <i/>
        <color rgb="FF000000"/>
        <sz val="12.0"/>
      </rPr>
      <t>MUITO ALTO</t>
    </r>
  </si>
  <si>
    <r>
      <rPr>
        <rFont val="Roboto Condensed"/>
        <i/>
        <color rgb="FFFFFF00"/>
        <sz val="8.0"/>
      </rPr>
      <t xml:space="preserve">RC - RISCO </t>
    </r>
    <r>
      <rPr>
        <rFont val="Roboto Condensed"/>
        <i/>
        <color rgb="FFFFFF00"/>
        <sz val="12.0"/>
      </rPr>
      <t>CRÍTICO</t>
    </r>
  </si>
  <si>
    <t>A ORGANIZAÇÃO ACEITA A POSSIBILIDADE DAE OCORRÊNCIA 
DE EVENTOS DE RISCO CLASSIFICADOS COMO BAIXO, MÉDIO E ALTO</t>
  </si>
  <si>
    <t>PROJETO / PROGRAMA</t>
  </si>
  <si>
    <t>ESTRATÉGICO</t>
  </si>
  <si>
    <t>Informacional</t>
  </si>
  <si>
    <t>Segurança da Informação</t>
  </si>
  <si>
    <t>ACIDENTAL</t>
  </si>
  <si>
    <t>EXECUÇÃO</t>
  </si>
  <si>
    <t>A ORGANIZAÇÃO ACEITA A POSSIBILIDADE DAE OCORRÊNCIA DE EVENTOS 
DE RISCO CLASSIFICADOS COMO BAIXO, MÉDIO, ALTO E MUITO ALTO</t>
  </si>
  <si>
    <t>PROPOSTA DE LEGISLAÇÃO</t>
  </si>
  <si>
    <t>1ª / 2ª LINHA</t>
  </si>
  <si>
    <t>Comunicação/Transparência</t>
  </si>
  <si>
    <t>PROPOSTA DE POLÍTICA PÚBLICA</t>
  </si>
  <si>
    <t>Reputação/Imagem</t>
  </si>
  <si>
    <t>Eventos que podem comprometer a confiança da sociedade (ou de parceiros, de clientes ou de fornecedores) em relação à capacidade do órgão ou da entidade em cumprir sua missão institucional;</t>
  </si>
  <si>
    <t>DESENHO x QUALIDADE</t>
  </si>
  <si>
    <t>RESPOSTA A RISCO</t>
  </si>
  <si>
    <t>RECOMENDAÇÃO (RELATÓRIO / NOTA TÉCNICA / PARECER / BOLETIM)</t>
  </si>
  <si>
    <t>Político</t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</si>
  <si>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</si>
  <si>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</si>
  <si>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</si>
  <si>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3C78D8"/>
        <sz val="9.0"/>
      </rPr>
      <t>DETALHADO</t>
    </r>
    <r>
      <rPr>
        <rFont val="Roboto Condensed"/>
        <i/>
        <color rgb="FF434343"/>
        <sz val="9.0"/>
      </rPr>
      <t xml:space="preserve">
APROPRIADO</t>
    </r>
  </si>
  <si>
    <t>SISTEMA INFORMATIZADO</t>
  </si>
  <si>
    <t>FREQUENTE</t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</si>
  <si>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</si>
  <si>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</si>
  <si>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</si>
  <si>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3C78D8"/>
        <sz val="9.0"/>
      </rPr>
      <t>RESUMIDO</t>
    </r>
    <r>
      <rPr>
        <rFont val="Roboto Condensed"/>
        <i/>
        <color rgb="FF434343"/>
        <sz val="9.0"/>
      </rPr>
      <t xml:space="preserve">
APROPRIADO</t>
    </r>
  </si>
  <si>
    <t xml:space="preserve">TREINAMENTO / CAPACITAÇÃO </t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</si>
  <si>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</si>
  <si>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</si>
  <si>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</si>
  <si>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3C78D8"/>
        <sz val="9.0"/>
      </rPr>
      <t>INFORMAL</t>
    </r>
    <r>
      <rPr>
        <rFont val="Roboto Condensed"/>
        <i/>
        <color rgb="FF434343"/>
        <sz val="9.0"/>
      </rPr>
      <t xml:space="preserve">
APROPRIADO</t>
    </r>
  </si>
  <si>
    <t>CRIAÇÃO / ATUALIZAÇÃO DO PLANEJAMENTO ESTRATÉGICO</t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</si>
  <si>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</si>
  <si>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</si>
  <si>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</si>
  <si>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3C78D8"/>
        <sz val="9.0"/>
      </rPr>
      <t>INEXISTENTE</t>
    </r>
    <r>
      <rPr>
        <rFont val="Roboto Condensed"/>
        <i/>
        <color rgb="FF434343"/>
        <sz val="9.0"/>
      </rPr>
      <t xml:space="preserve">
APROPRIADO</t>
    </r>
  </si>
  <si>
    <t>MANUAL TÉCNICO / CARTILHA</t>
  </si>
  <si>
    <t>QUALIDADE</t>
  </si>
  <si>
    <t>TÉCNICA ADMINISTRATIVA (ANÁLISE SWAT, MATRIZ GUT ETC)</t>
  </si>
  <si>
    <t>TEMPESTIVO</t>
  </si>
  <si>
    <t>AUDITORIA / AVALIAÇÃO</t>
  </si>
  <si>
    <t>3ª LINHA</t>
  </si>
  <si>
    <t>Operacional - Trabalhista</t>
  </si>
  <si>
    <t>EXECUÇÃO x QUALIDADE</t>
  </si>
  <si>
    <t>CERTIFICAÇÃO</t>
  </si>
  <si>
    <t>Operacional - Ambiental</t>
  </si>
  <si>
    <r>
      <rPr>
        <rFont val="Roboto Condensed"/>
        <i/>
        <color rgb="FF489522"/>
        <sz val="9.0"/>
      </rPr>
      <t>TEMPESTIVO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</si>
  <si>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489522"/>
        <sz val="9.0"/>
      </rPr>
      <t>TEMPESTIVO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</si>
  <si>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489522"/>
        <sz val="9.0"/>
      </rPr>
      <t>TEMPESTIVO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</si>
  <si>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489522"/>
        <sz val="9.0"/>
      </rPr>
      <t>TEMPESTIVO</t>
    </r>
    <r>
      <rPr>
        <rFont val="Roboto Condensed"/>
        <i/>
        <color rgb="FF434343"/>
        <sz val="9.0"/>
      </rPr>
      <t xml:space="preserve">
APROPRIADO</t>
    </r>
  </si>
  <si>
    <t>CONSULTORIA</t>
  </si>
  <si>
    <r>
      <rPr>
        <rFont val="Roboto Condensed"/>
        <i/>
        <color rgb="FF489522"/>
        <sz val="9.0"/>
      </rPr>
      <t>FREQUENTE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</si>
  <si>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489522"/>
        <sz val="9.0"/>
      </rPr>
      <t xml:space="preserve">FREQUENTE 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</si>
  <si>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489522"/>
        <sz val="9.0"/>
      </rPr>
      <t>FREQUENTE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</si>
  <si>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489522"/>
        <sz val="9.0"/>
      </rPr>
      <t>FREQUENTE</t>
    </r>
    <r>
      <rPr>
        <rFont val="Roboto Condensed"/>
        <i/>
        <color rgb="FF434343"/>
        <sz val="9.0"/>
      </rPr>
      <t xml:space="preserve">
APROPRIADO</t>
    </r>
  </si>
  <si>
    <t>INFORMAL</t>
  </si>
  <si>
    <r>
      <rPr>
        <rFont val="Roboto Condensed"/>
        <i/>
        <color rgb="FF489522"/>
        <sz val="9.0"/>
      </rPr>
      <t>ACIDENTAL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</si>
  <si>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489522"/>
        <sz val="9.0"/>
      </rPr>
      <t>ACIDENTAL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</si>
  <si>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489522"/>
        <sz val="9.0"/>
      </rPr>
      <t>ACIDENTAL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</si>
  <si>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489522"/>
        <sz val="9.0"/>
      </rPr>
      <t>ACIDENTAL</t>
    </r>
    <r>
      <rPr>
        <rFont val="Roboto Condensed"/>
        <i/>
        <color rgb="FF434343"/>
        <sz val="9.0"/>
      </rPr>
      <t xml:space="preserve">
APROPRIADO</t>
    </r>
  </si>
  <si>
    <r>
      <rPr>
        <rFont val="Roboto Condensed"/>
        <i/>
        <color rgb="FF489522"/>
        <sz val="9.0"/>
      </rPr>
      <t>INOPERANTE</t>
    </r>
    <r>
      <rPr>
        <rFont val="Roboto Condensed"/>
        <i/>
        <color rgb="FF434343"/>
        <sz val="9.0"/>
      </rPr>
      <t xml:space="preserve">
PREJUDICIAL</t>
    </r>
  </si>
  <si>
    <r>
      <rPr>
        <rFont val="Roboto Condensed"/>
        <i/>
        <color rgb="FF489522"/>
        <sz val="9.0"/>
      </rPr>
      <t>INOPERANTE</t>
    </r>
    <r>
      <rPr>
        <rFont val="Roboto Condensed"/>
        <i/>
        <color rgb="FF434343"/>
        <sz val="9.0"/>
      </rPr>
      <t xml:space="preserve">
INÚTIL</t>
    </r>
  </si>
  <si>
    <r>
      <rPr>
        <rFont val="Roboto Condensed"/>
        <i/>
        <color rgb="FF489522"/>
        <sz val="9.0"/>
      </rPr>
      <t>INOPERANTE</t>
    </r>
    <r>
      <rPr>
        <rFont val="Roboto Condensed"/>
        <i/>
        <color rgb="FF434343"/>
        <sz val="9.0"/>
      </rPr>
      <t xml:space="preserve">
INSUFICIENTE</t>
    </r>
  </si>
  <si>
    <r>
      <rPr>
        <rFont val="Roboto Condensed"/>
        <i/>
        <color rgb="FF489522"/>
        <sz val="9.0"/>
      </rPr>
      <t>INOPERANTE</t>
    </r>
    <r>
      <rPr>
        <rFont val="Roboto Condensed"/>
        <i/>
        <color rgb="FF434343"/>
        <sz val="9.0"/>
      </rPr>
      <t xml:space="preserve">
APROPRIADO</t>
    </r>
  </si>
  <si>
    <t>NÍVEIS DE CONTROLE</t>
  </si>
  <si>
    <t>RISCO</t>
  </si>
  <si>
    <t>IMPACTO - CRITÉRIOS DE ANÁLISE</t>
  </si>
  <si>
    <t>CN - CONTROLE NULO / FRACO</t>
  </si>
  <si>
    <t>CI - CONTROLE INSUFICIENTE</t>
  </si>
  <si>
    <t>CR - CONTROLE REGULAR</t>
  </si>
  <si>
    <t>CB - CONTROLE SATISFATÓRIO</t>
  </si>
  <si>
    <t>CF - CONTROLE FORTE</t>
  </si>
  <si>
    <t>FISCAL</t>
  </si>
  <si>
    <t>GERENCIAL</t>
  </si>
  <si>
    <t>NA SOCIEDADE</t>
  </si>
  <si>
    <t>NOTAS</t>
  </si>
  <si>
    <t>RESUMO</t>
  </si>
  <si>
    <t>PESO</t>
  </si>
  <si>
    <t>NOTA PONDERADA</t>
  </si>
  <si>
    <t>RESUMIDO</t>
  </si>
  <si>
    <t>DETALHADO</t>
  </si>
  <si>
    <t>PREVENTIVO</t>
  </si>
  <si>
    <t>CAUSA</t>
  </si>
  <si>
    <t>DEFECTIVO</t>
  </si>
  <si>
    <t>CONSEQUÊNCIA</t>
  </si>
  <si>
    <t>COUNTA of PERCEPÇÃO (Peso 03)</t>
  </si>
  <si>
    <t>Grand Total</t>
  </si>
  <si>
    <t>PASSO 1 - DEFINIÇÃO DO ESCOPO</t>
  </si>
  <si>
    <t>PASSO 02 - IDENTIFICAÇÃO DE EVENTOS DE RISCOS</t>
  </si>
  <si>
    <t>AVALIAÇÃO 
DO CONTROLE</t>
  </si>
  <si>
    <t>PASSO 04 - AVALIAÇÃO DO RISCO RESIDUAL</t>
  </si>
  <si>
    <t>PASSO 5 - AVALIAÇÃO DO RISCO INERENTE</t>
  </si>
  <si>
    <t>PASSO 6 - DEFINIÇÃO RESPOSTAS</t>
  </si>
  <si>
    <t>PASSO 7 - PLANO DE TRATAMENTO</t>
  </si>
  <si>
    <t>DO GERENCIAMENTO</t>
  </si>
  <si>
    <t>DO ESCOPO</t>
  </si>
  <si>
    <t>DAS ATIVIDADES</t>
  </si>
  <si>
    <r>
      <rPr>
        <rFont val="Roboto Condensed"/>
        <color rgb="FFCCCCCC"/>
        <sz val="12.0"/>
      </rPr>
      <t xml:space="preserve">CAUSAS
</t>
    </r>
    <r>
      <rPr>
        <rFont val="Roboto Condensed"/>
        <i/>
        <color rgb="FFCCCCCC"/>
        <sz val="12.0"/>
      </rPr>
      <t>(Em virtude de...)</t>
    </r>
  </si>
  <si>
    <r>
      <rPr>
        <rFont val="Roboto Condensed"/>
        <color rgb="FFCCCCCC"/>
        <sz val="12.0"/>
      </rPr>
      <t xml:space="preserve">EVENTO DE RISCO
</t>
    </r>
    <r>
      <rPr>
        <rFont val="Roboto Condensed"/>
        <i/>
        <color rgb="FFCCCCCC"/>
        <sz val="12.0"/>
      </rPr>
      <t>(... poderá acontecer o/a...)</t>
    </r>
  </si>
  <si>
    <r>
      <rPr>
        <rFont val="Roboto Condensed"/>
        <color rgb="FFCCCCCC"/>
        <sz val="12.0"/>
      </rPr>
      <t xml:space="preserve">EFEITOS / CONSEQUÊNCIAS
</t>
    </r>
    <r>
      <rPr>
        <rFont val="Roboto Condensed"/>
        <i/>
        <color rgb="FFCCCCCC"/>
        <sz val="12.0"/>
      </rPr>
      <t>(... o que pode levar a/ao...)</t>
    </r>
  </si>
  <si>
    <r>
      <rPr>
        <rFont val="Roboto Condensed"/>
        <color rgb="FFCCCCCC"/>
        <sz val="12.0"/>
      </rPr>
      <t xml:space="preserve">CATEGORIA PREDOMINANTE DO RISCO
</t>
    </r>
    <r>
      <rPr>
        <rFont val="Roboto Condensed"/>
        <i/>
        <color rgb="FFCCCCCC"/>
        <sz val="12.0"/>
      </rPr>
      <t>(... impactando no/na ...)</t>
    </r>
  </si>
  <si>
    <t>DESCRIÇÃO DO RISCO</t>
  </si>
  <si>
    <t xml:space="preserve">DESCRIÇÃO RESUMIDA </t>
  </si>
  <si>
    <t>DESENHO
(A)</t>
  </si>
  <si>
    <t>EXECUÇÃO
(B)</t>
  </si>
  <si>
    <t>PERCEPÇÃO
(C)</t>
  </si>
  <si>
    <t>PONT. 
(A)</t>
  </si>
  <si>
    <t>PONT. 
(B)</t>
  </si>
  <si>
    <t>PONT. 
(C)</t>
  </si>
  <si>
    <t>PONT. TOTAL</t>
  </si>
  <si>
    <t>DATA DE CONCLUSÃO</t>
  </si>
  <si>
    <t>Nº</t>
  </si>
  <si>
    <t>PASSO 1 - TÍTULO GR</t>
  </si>
  <si>
    <t>PASSO 1 - OBJ. PROC.</t>
  </si>
  <si>
    <t>PASSO 1 - OBJ. ESTRAT.</t>
  </si>
  <si>
    <t>PASSO 1 - PROCESSO</t>
  </si>
  <si>
    <t>PASSO 1 - ATIVIDADE</t>
  </si>
  <si>
    <t>PASSO 2 - CAUSAS</t>
  </si>
  <si>
    <t>PASSO 2 - EVENTOS</t>
  </si>
  <si>
    <t>PASSO 2 - EFEITOS</t>
  </si>
  <si>
    <t>PASSO 2 - CATEG. PREDOM.</t>
  </si>
  <si>
    <t>PASSO 2 - DESCR. RISCO</t>
  </si>
  <si>
    <t>PASSO 3 - DESCR. CTRL</t>
  </si>
  <si>
    <t>PASSO 3 - DESENHO</t>
  </si>
  <si>
    <t>PASSO 3 - EXECUÇÃO</t>
  </si>
  <si>
    <t>PASSO 3 - PERCEPÇÃO</t>
  </si>
  <si>
    <t>PASSO 3 - P.A.</t>
  </si>
  <si>
    <t>PASSO 3 - P.B.</t>
  </si>
  <si>
    <t>PASSO 3 - P.C.</t>
  </si>
  <si>
    <t>PASSO 3 - P.TOTAL</t>
  </si>
  <si>
    <t>PASSO 3 - AVAL. CTRL.</t>
  </si>
  <si>
    <t>PASSO 4 - PROB. NOTA</t>
  </si>
  <si>
    <t>PASSO 4 - PROB. REF.</t>
  </si>
  <si>
    <t>PASSO 4 - PROB. FREQ.</t>
  </si>
  <si>
    <t>PASSO 4 - PROB. DESCR.</t>
  </si>
  <si>
    <t>PASSO 4 - IMP. FISC.</t>
  </si>
  <si>
    <t>PASSO 4 - IMP. GER.</t>
  </si>
  <si>
    <t>PASSO 4 - IMP. SOC.</t>
  </si>
  <si>
    <t>PASSO 4 - IMP. NOTA</t>
  </si>
  <si>
    <t>PASSO 4 - NOTA (POND.)</t>
  </si>
  <si>
    <t>PASSO 4 - AVAL. RISCO RESIDUAL</t>
  </si>
  <si>
    <t>PASSO 5 - NOTA (POND.)</t>
  </si>
  <si>
    <t>PASSO 4 - AVAL. RISCO INERENTE</t>
  </si>
  <si>
    <t>PASSO 6 - DECL. APET.</t>
  </si>
  <si>
    <t>PASSO 6 - AÇÃO SUGER.</t>
  </si>
  <si>
    <t>PASSO 6 - RESPOSTA AO RISCO</t>
  </si>
  <si>
    <t>PASSO 7 - O QUE - DESCR.</t>
  </si>
  <si>
    <t>PASSO 7 - O QUE - TIPO</t>
  </si>
  <si>
    <t>PASSO 7 - O QUE - RESUMO</t>
  </si>
  <si>
    <t>PASSO 7 - ONDE - ÁREA RESP.</t>
  </si>
  <si>
    <t>PASSO 7 - QUEM - RESP.</t>
  </si>
  <si>
    <t>PASSO 7 - QNDO - INÍCIO</t>
  </si>
  <si>
    <t>PASSO 7 - QNDO - FIM</t>
  </si>
  <si>
    <t>Indicadores de Monitoramento da Implementação dos Controles</t>
  </si>
  <si>
    <t>% processos mapeados por unidade</t>
  </si>
  <si>
    <t>processos mapeados/total de processos</t>
  </si>
  <si>
    <t>% processos essenciais mapeados por Unidade</t>
  </si>
  <si>
    <t>processos essenciais mapeados/processos essenciais</t>
  </si>
  <si>
    <t>% processos relevantes mapeados por Unidade</t>
  </si>
  <si>
    <t>processos relevantes mapeados/processos essenciais</t>
  </si>
  <si>
    <t>% processos moderados mapeados por Unidade</t>
  </si>
  <si>
    <t>processos moderados mapeados/processos essenciais</t>
  </si>
  <si>
    <t>% processos essenciais com riscos mapeado por Unidade</t>
  </si>
  <si>
    <t>processos essenciais com riscos mapeados/processos essenciais</t>
  </si>
  <si>
    <t>% processos relevantes com riscos mapeado por Unidade</t>
  </si>
  <si>
    <t>processos relevantes com riscos mapeados/processos relevantes</t>
  </si>
  <si>
    <t>% processos moderados com riscos mapeado por Unidade</t>
  </si>
  <si>
    <t>processos moderados com riscos mapeados/processos moderados</t>
  </si>
  <si>
    <t>% controles implementados por processo</t>
  </si>
  <si>
    <t>controles concluídos/total de controles do processo</t>
  </si>
  <si>
    <t>% controles em andamento por processo</t>
  </si>
  <si>
    <t>controles em andamento/total de controles do processo</t>
  </si>
  <si>
    <t>% controles atrasados por processo</t>
  </si>
  <si>
    <t>controles atrasados/total de controles do processo</t>
  </si>
  <si>
    <t>% controles não iniciados por processo</t>
  </si>
  <si>
    <t>controles não iniciados/total de controles do processo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</si>
</sst>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3">
    <numFmt numFmtId="164" formatCode="mm/dd/yyyy"/>
    <numFmt numFmtId="165" formatCode="00"/>
    <numFmt numFmtId="166" formatCode="000"/>
    <numFmt numFmtId="167" formatCode="#,##0.0"/>
    <numFmt numFmtId="168" formatCode="\ * #,##0.0\ ;\-* #,##0.0\ ;\ * \-#\ ;\ @\ "/>
    <numFmt numFmtId="169" formatCode="\ * #,##0\ ;\ * \(#,##0\);\ * \-#\ ;\ @\ "/>
    <numFmt numFmtId="170" formatCode="0.0"/>
    <numFmt numFmtId="171" formatCode="dd&quot;/&quot;mm&quot;/&quot;yyyy"/>
    <numFmt numFmtId="172" formatCode="&quot;DESENHO (Peso &quot;00&quot;)&quot;"/>
    <numFmt numFmtId="173" formatCode="&quot;EXECUÇÃO (Peso &quot;00&quot;)&quot;"/>
    <numFmt numFmtId="174" formatCode="&quot;PERCEPÇÃO (Peso &quot;00&quot;)&quot;"/>
    <numFmt numFmtId="175" formatCode="0.00000"/>
    <numFmt numFmtId="176" formatCode="&quot;q = &quot;0.0"/>
  </numFmts>
  <fonts count="95">
    <font>
      <sz val="10.0"/>
      <color rgb="FF000000"/>
      <name val="Arial"/>
    </font>
    <font>
      <sz val="12.0"/>
      <color rgb="FF434343"/>
      <name val="Roboto Condensed"/>
    </font>
    <font>
      <sz val="50.0"/>
      <color rgb="FFFFFF66"/>
      <name val="Roboto Condensed"/>
    </font>
    <font/>
    <font>
      <sz val="36.0"/>
      <color rgb="FF434343"/>
      <name val="Roboto Condensed"/>
    </font>
    <font>
      <b/>
      <sz val="12.0"/>
      <color rgb="FF434343"/>
      <name val="Roboto Condensed"/>
    </font>
    <font>
      <sz val="36.0"/>
      <color rgb="FF666666"/>
      <name val="Roboto Condensed"/>
    </font>
    <font>
      <b/>
      <sz val="12.0"/>
      <color rgb="FF215968"/>
      <name val="Roboto Condensed"/>
    </font>
    <font>
      <b/>
      <sz val="12.0"/>
      <color rgb="FF666666"/>
      <name val="Roboto Condensed"/>
    </font>
    <font>
      <sz val="12.0"/>
      <color rgb="FF666666"/>
      <name val="Roboto Condensed"/>
    </font>
    <font>
      <sz val="12.0"/>
      <color rgb="FF215968"/>
      <name val="Roboto Condensed"/>
    </font>
    <font>
      <color rgb="FF666666"/>
    </font>
    <font>
      <sz val="18.0"/>
      <color rgb="FFFFFFFF"/>
      <name val="Roboto Condensed"/>
    </font>
    <font>
      <sz val="18.0"/>
      <color rgb="FF434343"/>
      <name val="Roboto Condensed"/>
    </font>
    <font>
      <sz val="16.0"/>
      <color rgb="FF000000"/>
      <name val="&quot;Roboto Condensed&quot;"/>
    </font>
    <font>
      <b/>
      <sz val="14.0"/>
      <color rgb="FFFFFFFF"/>
      <name val="Roboto Condensed"/>
    </font>
    <font>
      <sz val="12.0"/>
      <color rgb="FFFFFFFF"/>
      <name val="Roboto Condensed"/>
    </font>
    <font>
      <b/>
      <sz val="11.0"/>
      <color rgb="FFFFFFFF"/>
      <name val="&quot;Roboto Condensed&quot;"/>
    </font>
    <font>
      <color rgb="FF434343"/>
      <name val="&quot;Roboto Condensed&quot;"/>
    </font>
    <font>
      <b/>
      <color rgb="FF434343"/>
      <name val="&quot;Roboto Condensed&quot;"/>
    </font>
    <font>
      <sz val="14.0"/>
      <color rgb="FFFFFFFF"/>
      <name val="Roboto Condensed"/>
    </font>
    <font>
      <sz val="10.0"/>
      <color rgb="FF17375E"/>
      <name val="Roboto Condensed"/>
    </font>
    <font>
      <name val="Roboto Condensed"/>
    </font>
    <font>
      <sz val="10.0"/>
      <name val="Roboto Condensed"/>
    </font>
    <font>
      <b/>
      <sz val="12.0"/>
      <color rgb="FFFFFFFF"/>
      <name val="Roboto Condensed"/>
    </font>
    <font>
      <b/>
      <sz val="14.0"/>
      <color rgb="FF17375E"/>
      <name val="Roboto Condensed"/>
    </font>
    <font>
      <b/>
      <sz val="11.0"/>
      <color rgb="FF17375E"/>
      <name val="Roboto Condensed"/>
    </font>
    <font>
      <b/>
      <sz val="11.0"/>
      <color rgb="FFFFFFFF"/>
      <name val="Roboto Condensed"/>
    </font>
    <font>
      <b/>
      <sz val="10.0"/>
      <color rgb="FFFFFFFF"/>
      <name val="Roboto Condensed"/>
    </font>
    <font>
      <b/>
      <sz val="10.0"/>
      <color rgb="FF17375E"/>
      <name val="Roboto Condensed"/>
    </font>
    <font>
      <sz val="10.0"/>
      <color rgb="FFB7B7B7"/>
      <name val="Roboto Condensed"/>
    </font>
    <font>
      <sz val="11.0"/>
      <color rgb="FF666666"/>
      <name val="Roboto Condensed"/>
    </font>
    <font>
      <sz val="10.0"/>
      <color rgb="FF434343"/>
      <name val="Roboto Condensed"/>
    </font>
    <font>
      <sz val="11.0"/>
      <color rgb="FF000000"/>
      <name val="Roboto Condensed"/>
    </font>
    <font>
      <sz val="12.0"/>
      <name val="Roboto Condensed"/>
    </font>
    <font>
      <b/>
      <sz val="12.0"/>
      <color rgb="FF17375E"/>
      <name val="Roboto Condensed"/>
    </font>
    <font>
      <sz val="10.0"/>
      <color rgb="FF000000"/>
      <name val="Roboto Condensed"/>
    </font>
    <font>
      <b/>
      <sz val="10.0"/>
      <name val="Roboto Condensed"/>
    </font>
    <font>
      <sz val="16.0"/>
      <color rgb="FFFFFFFF"/>
      <name val="Roboto Condensed"/>
    </font>
    <font>
      <b/>
      <sz val="12.0"/>
      <color rgb="FFFFFF66"/>
      <name val="Roboto Condensed"/>
    </font>
    <font>
      <sz val="11.0"/>
      <name val="Roboto Condensed"/>
    </font>
    <font>
      <sz val="11.0"/>
      <color rgb="FFFFFFFF"/>
      <name val="Roboto Condensed"/>
    </font>
    <font>
      <sz val="11.0"/>
      <color rgb="FF134F5C"/>
      <name val="Roboto Condensed"/>
    </font>
    <font>
      <b/>
      <sz val="12.0"/>
      <name val="Roboto Condensed"/>
    </font>
    <font>
      <b/>
      <sz val="16.0"/>
      <color rgb="FFFFFFFF"/>
      <name val="Roboto Condensed"/>
    </font>
    <font>
      <b/>
      <sz val="11.0"/>
      <color rgb="FF000000"/>
      <name val="Roboto Condensed"/>
    </font>
    <font>
      <sz val="28.0"/>
      <color rgb="FFB7B7B7"/>
      <name val="Roboto Condensed"/>
    </font>
    <font>
      <color rgb="FF666666"/>
      <name val="Roboto Condensed"/>
    </font>
    <font>
      <sz val="14.0"/>
      <color rgb="FFFFFF66"/>
      <name val="Roboto Condensed"/>
    </font>
    <font>
      <b/>
      <color rgb="FF666666"/>
      <name val="Roboto Condensed"/>
    </font>
    <font>
      <i/>
      <sz val="9.0"/>
      <color rgb="FF434343"/>
      <name val="Roboto Condensed"/>
    </font>
    <font>
      <sz val="10.0"/>
      <color rgb="FF666666"/>
      <name val="Roboto Condensed"/>
    </font>
    <font>
      <sz val="9.0"/>
      <color rgb="FF434343"/>
      <name val="Roboto Condensed"/>
    </font>
    <font>
      <sz val="9.0"/>
      <color rgb="FF666666"/>
      <name val="Roboto Condensed"/>
    </font>
    <font>
      <i/>
      <sz val="8.0"/>
      <color rgb="FF434343"/>
      <name val="Roboto Condensed"/>
    </font>
    <font>
      <color rgb="FF72E1FF"/>
      <name val="Roboto Condensed"/>
    </font>
    <font>
      <color rgb="FF000000"/>
      <name val="Roboto Condensed"/>
    </font>
    <font>
      <color rgb="FF8CDC64"/>
      <name val="Roboto Condensed"/>
    </font>
    <font>
      <color rgb="FFFFD700"/>
      <name val="Roboto Condensed"/>
    </font>
    <font>
      <color rgb="FFFF9900"/>
      <name val="Roboto Condensed"/>
    </font>
    <font>
      <color rgb="FFFF4000"/>
      <name val="Roboto Condensed"/>
    </font>
    <font>
      <sz val="9.0"/>
      <name val="Roboto Condensed"/>
    </font>
    <font>
      <b/>
      <sz val="10.0"/>
      <color rgb="FF666666"/>
      <name val="Roboto Condensed"/>
    </font>
    <font>
      <i/>
      <sz val="9.0"/>
      <color rgb="FF000000"/>
      <name val="Roboto Condensed"/>
    </font>
    <font>
      <sz val="9.0"/>
      <color rgb="FFFF4B1E"/>
      <name val="Roboto Condensed"/>
    </font>
    <font>
      <color rgb="FF3C78D8"/>
      <name val="Roboto Condensed"/>
    </font>
    <font>
      <i/>
      <sz val="14.0"/>
      <color rgb="FF000000"/>
      <name val="Roboto Condensed"/>
    </font>
    <font>
      <i/>
      <sz val="14.0"/>
      <color rgb="FFFFFF00"/>
      <name val="Roboto Condensed"/>
    </font>
    <font>
      <i/>
      <sz val="12.0"/>
      <color rgb="FF000000"/>
      <name val="Roboto Condensed"/>
    </font>
    <font>
      <i/>
      <sz val="12.0"/>
      <color rgb="FFFFFF00"/>
      <name val="Roboto Condensed"/>
    </font>
    <font>
      <i/>
      <color rgb="FF666666"/>
      <name val="Roboto Condensed"/>
    </font>
    <font>
      <strike/>
      <color rgb="FFFF9900"/>
      <name val="Roboto Condensed"/>
    </font>
    <font>
      <strike/>
      <color rgb="FFFF3300"/>
      <name val="Roboto Condensed"/>
    </font>
    <font>
      <color rgb="FFCA0000"/>
      <name val="Roboto Condensed"/>
    </font>
    <font>
      <strike/>
      <color rgb="FFFFD700"/>
      <name val="Roboto Condensed"/>
    </font>
    <font>
      <strike/>
      <color rgb="FF8CDC64"/>
      <name val="Roboto Condensed"/>
    </font>
    <font>
      <strike/>
      <color rgb="FF31859C"/>
      <name val="Roboto Condensed"/>
    </font>
    <font>
      <i/>
      <sz val="14.0"/>
      <color rgb="FF434343"/>
      <name val="Roboto Condensed"/>
    </font>
    <font>
      <i/>
      <sz val="8.0"/>
      <color rgb="FF000000"/>
      <name val="Roboto Condensed"/>
    </font>
    <font>
      <i/>
      <sz val="8.0"/>
      <color rgb="FFFFFF00"/>
      <name val="Roboto Condensed"/>
    </font>
    <font>
      <strike/>
      <sz val="10.0"/>
      <color rgb="FF000000"/>
      <name val="Roboto Condensed"/>
    </font>
    <font>
      <color rgb="FF999999"/>
      <name val="Roboto Condensed"/>
    </font>
    <font>
      <color rgb="FF489522"/>
      <name val="Roboto Condensed"/>
    </font>
    <font>
      <sz val="8.0"/>
      <name val="Roboto Condensed"/>
    </font>
    <font>
      <sz val="9.0"/>
      <color rgb="FF000000"/>
      <name val="Roboto Condensed"/>
    </font>
    <font>
      <sz val="12.0"/>
      <color rgb="FF000000"/>
      <name val="Roboto Condensed"/>
    </font>
    <font>
      <sz val="9.0"/>
      <color rgb="FFDD7E6B"/>
      <name val="Roboto Condensed"/>
    </font>
    <font>
      <sz val="9.0"/>
    </font>
    <font>
      <sz val="14.0"/>
      <color rgb="FFCCCCCC"/>
      <name val="Roboto Condensed"/>
    </font>
    <font>
      <sz val="12.0"/>
      <color rgb="FFCCCCCC"/>
      <name val="Roboto Condensed"/>
    </font>
    <font>
      <sz val="11.0"/>
      <color rgb="FFCCCCCC"/>
      <name val="Roboto Condensed"/>
    </font>
    <font>
      <sz val="14.0"/>
      <color rgb="FFB7B7B7"/>
      <name val="Roboto Condensed"/>
    </font>
    <font>
      <sz val="10.0"/>
      <color rgb="FFCCCCCC"/>
      <name val="Roboto Condensed"/>
    </font>
    <font>
      <sz val="11.0"/>
      <color rgb="FFB7B7B7"/>
      <name val="Roboto Condensed"/>
    </font>
    <font>
      <sz val="8.0"/>
      <color rgb="FFFFFF66"/>
      <name val="Roboto Condensed"/>
    </font>
  </fonts>
  <fills count="25">
    <fill>
      <patternFill patternType="none"/>
    </fill>
    <fill>
      <patternFill patternType="lightGray"/>
    </fill>
    <fill>
      <patternFill patternType="solid">
        <fgColor rgb="FF31859C"/>
        <bgColor rgb="FF31859C"/>
      </patternFill>
    </fill>
    <fill>
      <patternFill patternType="solid">
        <fgColor rgb="FFF3F3F3"/>
        <bgColor rgb="FFF3F3F3"/>
      </patternFill>
    </fill>
    <fill>
      <patternFill patternType="solid">
        <fgColor rgb="FF215968"/>
        <bgColor rgb="FF215968"/>
      </patternFill>
    </fill>
    <fill>
      <patternFill patternType="solid">
        <fgColor rgb="FFFFFFFF"/>
        <bgColor rgb="FFFFFFFF"/>
      </patternFill>
    </fill>
    <fill>
      <patternFill patternType="solid">
        <fgColor rgb="FF93CDDD"/>
        <bgColor rgb="FF93CDDD"/>
      </patternFill>
    </fill>
    <fill>
      <patternFill patternType="solid">
        <fgColor rgb="FFD9D9D9"/>
        <bgColor rgb="FFD9D9D9"/>
      </patternFill>
    </fill>
    <fill>
      <patternFill patternType="solid">
        <fgColor rgb="FF003434"/>
        <bgColor rgb="FF003434"/>
      </patternFill>
    </fill>
    <fill>
      <patternFill patternType="solid">
        <fgColor rgb="FF8CDC64"/>
        <bgColor rgb="FF8CDC64"/>
      </patternFill>
    </fill>
    <fill>
      <patternFill patternType="solid">
        <fgColor rgb="FFEFEFEF"/>
        <bgColor rgb="FFEFEFEF"/>
      </patternFill>
    </fill>
    <fill>
      <patternFill patternType="solid">
        <fgColor rgb="FFA2E87F"/>
        <bgColor rgb="FFA2E87F"/>
      </patternFill>
    </fill>
    <fill>
      <patternFill patternType="solid">
        <fgColor rgb="FF84CF5E"/>
        <bgColor rgb="FF84CF5E"/>
      </patternFill>
    </fill>
    <fill>
      <patternFill patternType="solid">
        <fgColor rgb="FF67B043"/>
        <bgColor rgb="FF67B043"/>
      </patternFill>
    </fill>
    <fill>
      <patternFill patternType="solid">
        <fgColor rgb="FF489522"/>
        <bgColor rgb="FF489522"/>
      </patternFill>
    </fill>
    <fill>
      <patternFill patternType="solid">
        <fgColor rgb="FF2A670B"/>
        <bgColor rgb="FF2A670B"/>
      </patternFill>
    </fill>
    <fill>
      <patternFill patternType="solid">
        <fgColor rgb="FFFF3300"/>
        <bgColor rgb="FFFF3300"/>
      </patternFill>
    </fill>
    <fill>
      <patternFill patternType="solid">
        <fgColor rgb="FFFEC063"/>
        <bgColor rgb="FFFEC063"/>
      </patternFill>
    </fill>
    <fill>
      <patternFill patternType="solid">
        <fgColor rgb="FFFFFF66"/>
        <bgColor rgb="FFFFFF66"/>
      </patternFill>
    </fill>
    <fill>
      <patternFill patternType="solid">
        <fgColor rgb="FF72E1FF"/>
        <bgColor rgb="FF72E1FF"/>
      </patternFill>
    </fill>
    <fill>
      <patternFill patternType="solid">
        <fgColor rgb="FFFFD700"/>
        <bgColor rgb="FFFFD700"/>
      </patternFill>
    </fill>
    <fill>
      <patternFill patternType="solid">
        <fgColor rgb="FFFF9900"/>
        <bgColor rgb="FFFF9900"/>
      </patternFill>
    </fill>
    <fill>
      <patternFill patternType="solid">
        <fgColor rgb="FFCA0000"/>
        <bgColor rgb="FFCA0000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</fills>
  <borders count="315">
    <border/>
    <border>
      <left style="thin">
        <color rgb="FF215968"/>
      </left>
      <top style="thin">
        <color rgb="FF215968"/>
      </top>
    </border>
    <border>
      <top style="thin">
        <color rgb="FF215968"/>
      </top>
    </border>
    <border>
      <right style="thin">
        <color rgb="FF215968"/>
      </right>
      <top style="thin">
        <color rgb="FF215968"/>
      </top>
    </border>
    <border>
      <left style="thin">
        <color rgb="FF215968"/>
      </left>
    </border>
    <border>
      <right style="thin">
        <color rgb="FF215968"/>
      </right>
    </border>
    <border>
      <left style="thin">
        <color rgb="FF215968"/>
      </left>
      <bottom style="thin">
        <color rgb="FF215968"/>
      </bottom>
    </border>
    <border>
      <bottom style="thin">
        <color rgb="FF215968"/>
      </bottom>
    </border>
    <border>
      <right style="thin">
        <color rgb="FF215968"/>
      </right>
      <bottom style="thin">
        <color rgb="FF215968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999999"/>
      </top>
      <bottom style="thin">
        <color rgb="FF000000"/>
      </bottom>
    </border>
    <border>
      <right style="thin">
        <color rgb="FF000000"/>
      </right>
      <top style="thin">
        <color rgb="FF999999"/>
      </top>
      <bottom style="thin">
        <color rgb="FF000000"/>
      </bottom>
    </border>
    <border>
      <left style="thick">
        <color rgb="FFB7B7B7"/>
      </left>
      <top style="thick">
        <color rgb="FFB7B7B7"/>
      </top>
      <bottom style="thin">
        <color rgb="FF000000"/>
      </bottom>
    </border>
    <border>
      <top style="thick">
        <color rgb="FFB7B7B7"/>
      </top>
      <bottom style="thin">
        <color rgb="FF000000"/>
      </bottom>
    </border>
    <border>
      <right style="thick">
        <color rgb="FFB7B7B7"/>
      </right>
      <top style="thick">
        <color rgb="FFB7B7B7"/>
      </top>
      <bottom style="thin">
        <color rgb="FF000000"/>
      </bottom>
    </border>
    <border>
      <left style="thick">
        <color rgb="FFB7B7B7"/>
      </left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right style="thick">
        <color rgb="FFB7B7B7"/>
      </right>
      <top style="thin">
        <color rgb="FFCCCCCC"/>
      </top>
      <bottom style="thin">
        <color rgb="FFCCCCCC"/>
      </bottom>
    </border>
    <border>
      <left style="thick">
        <color rgb="FFB7B7B7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right style="thick">
        <color rgb="FFB7B7B7"/>
      </right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top/>
      <bottom/>
    </border>
    <border>
      <left style="thin">
        <color rgb="FF000000"/>
      </left>
      <bottom style="thin">
        <color rgb="FF003434"/>
      </bottom>
    </border>
    <border>
      <bottom style="thin">
        <color rgb="FF003434"/>
      </bottom>
    </border>
    <border>
      <right style="thin">
        <color rgb="FF000000"/>
      </right>
      <bottom style="thin">
        <color rgb="FF003434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2DCDB"/>
      </bottom>
    </border>
    <border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000000"/>
      </right>
      <bottom style="thin">
        <color rgb="FFB7B7B7"/>
      </bottom>
    </border>
    <border>
      <left style="thin">
        <color rgb="FF000000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003434"/>
      </left>
      <right style="thin">
        <color rgb="FF000000"/>
      </right>
      <bottom style="thin">
        <color rgb="FFA6A6A6"/>
      </bottom>
    </border>
    <border>
      <left style="thin">
        <color rgb="FF000000"/>
      </left>
      <right style="thin">
        <color rgb="FF000000"/>
      </right>
      <bottom style="thin">
        <color rgb="FFB7B7B7"/>
      </bottom>
    </border>
    <border>
      <left style="thin">
        <color rgb="FF003434"/>
      </left>
      <right style="thin">
        <color rgb="FF000000"/>
      </right>
      <bottom style="thin">
        <color rgb="FF003434"/>
      </bottom>
    </border>
    <border>
      <left style="thin">
        <color rgb="FF000000"/>
      </left>
      <right style="thin">
        <color rgb="FF000000"/>
      </right>
      <top style="thin">
        <color rgb="FFF2DCDB"/>
      </top>
      <bottom style="thin">
        <color rgb="FFF2DCDB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/>
      <bottom style="thin">
        <color rgb="FFF2DCDB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2DCDB"/>
      </top>
      <bottom style="thin">
        <color rgb="FF000000"/>
      </bottom>
    </border>
    <border>
      <right style="thin">
        <color rgb="FFB7B7B7"/>
      </right>
      <bottom style="thin">
        <color rgb="FF000000"/>
      </bottom>
    </border>
    <border>
      <left style="thin">
        <color rgb="FFB7B7B7"/>
      </left>
      <right style="thin">
        <color rgb="FFB7B7B7"/>
      </right>
      <bottom style="thin">
        <color rgb="FF000000"/>
      </bottom>
    </border>
    <border>
      <right style="thin">
        <color rgb="FF000000"/>
      </right>
      <top style="thin">
        <color rgb="FFB7B7B7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003434"/>
      </left>
      <right style="thin">
        <color rgb="FF000000"/>
      </right>
      <bottom style="thin">
        <color rgb="FF000000"/>
      </bottom>
    </border>
    <border>
      <left style="thin">
        <color rgb="FF003434"/>
      </left>
      <right style="thin">
        <color rgb="FF000000"/>
      </right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</border>
    <border>
      <left style="thin">
        <color rgb="FFB7B7B7"/>
      </left>
      <top style="thin">
        <color rgb="FF000000"/>
      </top>
      <bottom style="thin">
        <color rgb="FFB7B7B7"/>
      </bottom>
    </border>
    <border>
      <left style="thin">
        <color rgb="FF000000"/>
      </left>
      <right style="thin">
        <color rgb="FFB7B7B7"/>
      </right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000000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top style="thin">
        <color rgb="FFB7B7B7"/>
      </top>
      <bottom style="thin">
        <color rgb="FF000000"/>
      </bottom>
    </border>
    <border>
      <left style="thin">
        <color rgb="FF000000"/>
      </left>
      <right style="thin">
        <color rgb="FFB7B7B7"/>
      </right>
      <bottom style="thin">
        <color rgb="FF000000"/>
      </bottom>
    </border>
    <border>
      <left/>
      <right/>
    </border>
    <border>
      <right/>
      <top/>
      <bottom/>
    </border>
    <border>
      <lef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3434"/>
      </right>
    </border>
    <border>
      <left style="thin">
        <color rgb="FF003434"/>
      </left>
      <right style="thin">
        <color rgb="FF003434"/>
      </right>
    </border>
    <border>
      <left style="thin">
        <color rgb="FF003434"/>
      </left>
    </border>
    <border>
      <left style="thin">
        <color rgb="FF003434"/>
      </left>
      <bottom style="thin">
        <color rgb="FF003434"/>
      </bottom>
    </border>
    <border>
      <right style="thin">
        <color rgb="FF003434"/>
      </right>
      <bottom style="thin">
        <color rgb="FF003434"/>
      </bottom>
    </border>
    <border>
      <left style="thin">
        <color rgb="FF003434"/>
      </left>
      <right style="medium">
        <color rgb="FF000000"/>
      </right>
    </border>
    <border>
      <left style="thin">
        <color rgb="FF000000"/>
      </left>
    </border>
    <border>
      <left style="thin">
        <color rgb="FF000000"/>
      </left>
      <bottom style="thick">
        <color rgb="FF003434"/>
      </bottom>
    </border>
    <border>
      <left style="medium">
        <color rgb="FF000000"/>
      </left>
      <right style="thin">
        <color rgb="FF003434"/>
      </right>
      <bottom style="medium">
        <color rgb="FF003434"/>
      </bottom>
    </border>
    <border>
      <left style="thin">
        <color rgb="FF003434"/>
      </left>
      <right style="thin">
        <color rgb="FF003434"/>
      </right>
      <bottom style="medium">
        <color rgb="FF003434"/>
      </bottom>
    </border>
    <border>
      <left style="thin">
        <color rgb="FF003434"/>
      </left>
      <bottom style="medium">
        <color rgb="FF003434"/>
      </bottom>
    </border>
    <border>
      <left style="thin">
        <color rgb="FF003434"/>
      </left>
      <right style="medium">
        <color rgb="FF000000"/>
      </right>
      <bottom style="medium">
        <color rgb="FF003434"/>
      </bottom>
    </border>
    <border>
      <left style="medium">
        <color rgb="FF000000"/>
      </left>
    </border>
    <border>
      <left style="medium">
        <color rgb="FF003434"/>
      </left>
    </border>
    <border>
      <left style="medium">
        <color rgb="FF003434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bottom style="thin">
        <color rgb="FFA6A6A6"/>
      </bottom>
    </border>
    <border>
      <left style="medium">
        <color rgb="FF000000"/>
      </left>
      <right style="thin">
        <color rgb="FFA6A6A6"/>
      </right>
      <bottom style="thin">
        <color rgb="FFA6A6A6"/>
      </bottom>
    </border>
    <border>
      <left style="thin">
        <color rgb="FFA6A6A6"/>
      </left>
      <right style="thin">
        <color rgb="FFA6A6A6"/>
      </right>
      <bottom style="thin">
        <color rgb="FFA6A6A6"/>
      </bottom>
    </border>
    <border>
      <left style="thin">
        <color rgb="FF999999"/>
      </left>
      <right style="thin">
        <color rgb="FF000000"/>
      </right>
      <bottom style="thin">
        <color rgb="FF999999"/>
      </bottom>
    </border>
    <border>
      <left style="thin">
        <color rgb="FF000000"/>
      </left>
      <right style="medium">
        <color rgb="FF000000"/>
      </right>
      <bottom style="thin">
        <color rgb="FF434343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medium">
        <color rgb="FF000000"/>
      </right>
      <top style="thin">
        <color rgb="FF434343"/>
      </top>
      <bottom style="thin">
        <color rgb="FF434343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A6A6A6"/>
      </right>
      <bottom style="medium">
        <color rgb="FF000000"/>
      </bottom>
    </border>
    <border>
      <left style="thin">
        <color rgb="FFA6A6A6"/>
      </left>
      <right style="thin">
        <color rgb="FFA6A6A6"/>
      </right>
      <bottom style="medium">
        <color rgb="FF000000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medium">
        <color rgb="FF000000"/>
      </bottom>
    </border>
    <border>
      <left style="thin">
        <color rgb="FF999999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434343"/>
      </top>
      <bottom style="medium">
        <color rgb="FF000000"/>
      </bottom>
    </border>
    <border>
      <left/>
      <top/>
    </border>
    <border>
      <top style="medium">
        <color rgb="FF003434"/>
      </top>
    </border>
    <border>
      <right style="medium">
        <color rgb="FF003434"/>
      </right>
      <top style="medium">
        <color rgb="FF003434"/>
      </top>
    </border>
    <border>
      <left style="thin">
        <color rgb="FF000000"/>
      </left>
      <right style="thin">
        <color rgb="FF003434"/>
      </right>
      <top style="thin">
        <color rgb="FF000000"/>
      </top>
    </border>
    <border>
      <left style="thin">
        <color rgb="FF003434"/>
      </left>
      <right style="thin">
        <color rgb="FF003434"/>
      </right>
      <top style="thin">
        <color rgb="FF000000"/>
      </top>
    </border>
    <border>
      <left style="thin">
        <color rgb="FF003434"/>
      </left>
      <top style="thin">
        <color rgb="FF000000"/>
      </top>
    </border>
    <border>
      <left style="thin">
        <color rgb="FF003434"/>
      </left>
      <right style="thin">
        <color rgb="FF003434"/>
      </right>
      <top style="thin">
        <color rgb="FF003434"/>
      </top>
    </border>
    <border>
      <left style="thin">
        <color rgb="FF003434"/>
      </left>
      <top style="thin">
        <color rgb="FF003434"/>
      </top>
      <bottom style="thin">
        <color rgb="FF003434"/>
      </bottom>
    </border>
    <border>
      <top style="thin">
        <color rgb="FF003434"/>
      </top>
      <bottom style="thin">
        <color rgb="FF003434"/>
      </bottom>
    </border>
    <border>
      <right style="thin">
        <color rgb="FF003434"/>
      </right>
      <top style="thin">
        <color rgb="FF003434"/>
      </top>
      <bottom style="thin">
        <color rgb="FF003434"/>
      </bottom>
    </border>
    <border>
      <left style="thin">
        <color rgb="FF000000"/>
      </left>
      <right style="thin">
        <color rgb="FF003434"/>
      </right>
    </border>
    <border>
      <left style="thin">
        <color rgb="FF000000"/>
      </left>
      <right style="thin">
        <color rgb="FF003434"/>
      </right>
      <bottom style="thin">
        <color rgb="FF003434"/>
      </bottom>
    </border>
    <border>
      <right style="medium">
        <color rgb="FF003434"/>
      </right>
      <top style="thin">
        <color rgb="FF003434"/>
      </top>
    </border>
    <border>
      <left style="thin">
        <color rgb="FF000000"/>
      </left>
      <right style="thin">
        <color rgb="FF003434"/>
      </right>
      <bottom style="thick">
        <color rgb="FF003434"/>
      </bottom>
    </border>
    <border>
      <left style="thin">
        <color rgb="FF003434"/>
      </left>
      <right style="thin">
        <color rgb="FF003434"/>
      </right>
      <bottom style="thin">
        <color rgb="FF003434"/>
      </bottom>
    </border>
    <border>
      <right style="thin">
        <color rgb="FF003434"/>
      </right>
      <top style="thin">
        <color rgb="FF003434"/>
      </top>
      <bottom style="medium">
        <color rgb="FF003434"/>
      </bottom>
    </border>
    <border>
      <left style="thin">
        <color rgb="FF003434"/>
      </left>
      <right style="thin">
        <color rgb="FF003434"/>
      </right>
      <top style="thin">
        <color rgb="FF003434"/>
      </top>
      <bottom style="medium">
        <color rgb="FF003434"/>
      </bottom>
    </border>
    <border>
      <left style="thin">
        <color rgb="FF003434"/>
      </left>
      <right style="thin">
        <color rgb="FF000000"/>
      </right>
      <top style="thin">
        <color rgb="FF003434"/>
      </top>
      <bottom style="medium">
        <color rgb="FF003434"/>
      </bottom>
    </border>
    <border>
      <left style="thin">
        <color rgb="FF000000"/>
      </left>
      <right style="thin">
        <color rgb="FF003434"/>
      </right>
      <top style="thin">
        <color rgb="FF003434"/>
      </top>
      <bottom style="medium">
        <color rgb="FF003434"/>
      </bottom>
    </border>
    <border>
      <right style="medium">
        <color rgb="FF003434"/>
      </right>
      <bottom style="medium">
        <color rgb="FF003434"/>
      </bottom>
    </border>
    <border>
      <left style="thin">
        <color rgb="FF000000"/>
      </left>
      <right style="thin">
        <color rgb="FFA6A6A6"/>
      </right>
      <bottom style="thin">
        <color rgb="FFA6A6A6"/>
      </bottom>
    </border>
    <border>
      <left style="thin">
        <color rgb="FF000000"/>
      </left>
      <bottom style="thin">
        <color rgb="FFD9D9D9"/>
      </bottom>
    </border>
    <border>
      <right style="thin">
        <color rgb="FF000000"/>
      </right>
      <bottom style="thin">
        <color rgb="FFD9D9D9"/>
      </bottom>
    </border>
    <border>
      <left style="thin">
        <color rgb="FFD9D9D9"/>
      </left>
      <right style="thin">
        <color rgb="FF000000"/>
      </right>
      <bottom style="thin">
        <color rgb="FFD9D9D9"/>
      </bottom>
    </border>
    <border>
      <right style="medium">
        <color rgb="FF003434"/>
      </right>
      <bottom style="thin">
        <color rgb="FFA6A6A6"/>
      </bottom>
    </border>
    <border>
      <left style="thin">
        <color rgb="FF000000"/>
      </left>
      <top style="thin">
        <color rgb="FFD9D9D9"/>
      </top>
      <bottom style="thin">
        <color rgb="FFD9D9D9"/>
      </bottom>
    </border>
    <border>
      <right style="thin">
        <color rgb="FF000000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A6A6A6"/>
      </right>
      <bottom style="thin">
        <color rgb="FF000000"/>
      </bottom>
    </border>
    <border>
      <left style="thin">
        <color rgb="FFA6A6A6"/>
      </left>
      <right style="thin">
        <color rgb="FFA6A6A6"/>
      </right>
      <bottom style="thin">
        <color rgb="FF000000"/>
      </bottom>
    </border>
    <border>
      <left style="thin">
        <color rgb="FF000000"/>
      </left>
      <top style="thin">
        <color rgb="FFD9D9D9"/>
      </top>
      <bottom style="thin">
        <color rgb="FF000000"/>
      </bottom>
    </border>
    <border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right style="medium">
        <color rgb="FF003434"/>
      </right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3F3F3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666666"/>
      </top>
      <bottom style="medium">
        <color rgb="FF000000"/>
      </bottom>
    </border>
    <border>
      <right style="thin">
        <color rgb="FF666666"/>
      </right>
      <top style="thin">
        <color rgb="FF666666"/>
      </top>
      <bottom style="medium">
        <color rgb="FF000000"/>
      </bottom>
    </border>
    <border>
      <left style="thin">
        <color rgb="FF666666"/>
      </left>
      <top style="thin">
        <color rgb="FF666666"/>
      </top>
      <bottom style="medium">
        <color rgb="FF000000"/>
      </bottom>
    </border>
    <border>
      <right style="thin">
        <color rgb="FF000000"/>
      </right>
      <top style="thin">
        <color rgb="FF666666"/>
      </top>
      <bottom style="medium">
        <color rgb="FF000000"/>
      </bottom>
    </border>
    <border>
      <right style="medium">
        <color rgb="FF000000"/>
      </right>
      <top style="thin">
        <color rgb="FF666666"/>
      </top>
      <bottom style="medium">
        <color rgb="FF000000"/>
      </bottom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3434"/>
      </bottom>
    </border>
    <border>
      <left style="medium">
        <color rgb="FFFFFFFF"/>
      </left>
      <right style="medium">
        <color rgb="FF000000"/>
      </right>
      <bottom style="medium">
        <color rgb="FF003434"/>
      </bottom>
    </border>
    <border>
      <left style="medium">
        <color rgb="FFFFFFFF"/>
      </left>
      <right style="medium">
        <color rgb="FF003434"/>
      </right>
      <bottom style="medium">
        <color rgb="FF003434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right style="medium">
        <color rgb="FF000000"/>
      </right>
      <bottom style="thin">
        <color rgb="FFD9D9D9"/>
      </bottom>
    </border>
    <border>
      <left style="medium">
        <color rgb="FF000000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right style="medium">
        <color rgb="FF000000"/>
      </right>
      <bottom style="medium">
        <color rgb="FFFFFFFF"/>
      </bottom>
    </border>
    <border>
      <left style="medium">
        <color rgb="FFFFFFFF"/>
      </left>
      <top style="medium">
        <color rgb="FF000000"/>
      </top>
      <bottom style="medium">
        <color rgb="FFFFFFFF"/>
      </bottom>
    </border>
    <border>
      <left style="medium">
        <color rgb="FF000000"/>
      </left>
      <bottom style="medium">
        <color rgb="FFFFFFFF"/>
      </bottom>
    </border>
    <border>
      <left style="medium">
        <color rgb="FF003434"/>
      </left>
      <right style="medium">
        <color rgb="FF000000"/>
      </right>
      <top style="medium">
        <color rgb="FF003434"/>
      </top>
      <bottom style="medium">
        <color rgb="FFD9D9D9"/>
      </bottom>
    </border>
    <border>
      <right style="medium">
        <color rgb="FFFFFFFF"/>
      </right>
      <top style="medium">
        <color rgb="FF003434"/>
      </top>
    </border>
    <border>
      <left style="medium">
        <color rgb="FFFFFFFF"/>
      </left>
      <right style="medium">
        <color rgb="FFFFFFFF"/>
      </right>
      <top style="medium">
        <color rgb="FF003434"/>
      </top>
      <bottom style="medium">
        <color rgb="FFFFFFFF"/>
      </bottom>
    </border>
    <border>
      <left style="medium">
        <color rgb="FFFFFFFF"/>
      </left>
      <right style="medium">
        <color rgb="FF003434"/>
      </right>
      <top style="medium">
        <color rgb="FF003434"/>
      </top>
      <bottom style="medium">
        <color rgb="FFFFFFFF"/>
      </bottom>
    </border>
    <border>
      <left style="medium">
        <color rgb="FF000000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medium">
        <color rgb="FF000000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medium">
        <color rgb="FF000000"/>
      </right>
      <top style="thin">
        <color rgb="FFD9D9D9"/>
      </top>
      <bottom style="thin">
        <color rgb="FFD9D9D9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left style="medium">
        <color rgb="FF000000"/>
      </left>
      <top style="medium">
        <color rgb="FFFFFFFF"/>
      </top>
      <bottom style="medium">
        <color rgb="FFFFFFFF"/>
      </bottom>
    </border>
    <border>
      <left style="medium">
        <color rgb="FF003434"/>
      </left>
      <right style="medium">
        <color rgb="FFD9D9D9"/>
      </right>
      <top style="medium">
        <color rgb="FFD9D9D9"/>
      </top>
      <bottom style="medium">
        <color rgb="FFD9D9D9"/>
      </bottom>
    </border>
    <border>
      <left style="medium">
        <color rgb="FFD9D9D9"/>
      </left>
      <right style="medium">
        <color rgb="FF000000"/>
      </right>
      <top style="medium">
        <color rgb="FF000000"/>
      </top>
      <bottom style="medium">
        <color rgb="FFD9D9D9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003434"/>
      </right>
      <top style="medium">
        <color rgb="FFFFFFFF"/>
      </top>
      <bottom style="medium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</border>
    <border>
      <left style="medium">
        <color rgb="FF000000"/>
      </left>
      <top style="thin">
        <color rgb="FFD9D9D9"/>
      </top>
      <bottom style="medium">
        <color rgb="FF000000"/>
      </bottom>
    </border>
    <border>
      <right style="thin">
        <color rgb="FFD9D9D9"/>
      </right>
      <top style="thin">
        <color rgb="FFD9D9D9"/>
      </top>
      <bottom style="medium">
        <color rgb="FF000000"/>
      </bottom>
    </border>
    <border>
      <left style="thin">
        <color rgb="FFD9D9D9"/>
      </left>
      <top style="thin">
        <color rgb="FFD9D9D9"/>
      </top>
      <bottom style="medium">
        <color rgb="FF000000"/>
      </bottom>
    </border>
    <border>
      <right style="thin">
        <color rgb="FF000000"/>
      </right>
      <top style="thin">
        <color rgb="FFD9D9D9"/>
      </top>
      <bottom style="medium">
        <color rgb="FF000000"/>
      </bottom>
    </border>
    <border>
      <right style="medium">
        <color rgb="FF000000"/>
      </right>
      <top style="thin">
        <color rgb="FFD9D9D9"/>
      </top>
      <bottom style="medium">
        <color rgb="FF000000"/>
      </bottom>
    </border>
    <border>
      <bottom style="medium">
        <color rgb="FF434343"/>
      </bottom>
    </border>
    <border>
      <right style="medium">
        <color rgb="FF434343"/>
      </right>
      <bottom style="medium">
        <color rgb="FF434343"/>
      </bottom>
    </border>
    <border>
      <left style="medium">
        <color rgb="FFFFFFFF"/>
      </left>
      <bottom style="medium">
        <color rgb="FF000000"/>
      </bottom>
    </border>
    <border>
      <left style="medium">
        <color rgb="FFFFFFFF"/>
      </left>
      <top style="medium">
        <color rgb="FFFFFFFF"/>
      </top>
      <bottom style="medium">
        <color rgb="FF000000"/>
      </bottom>
    </border>
    <border>
      <left style="medium">
        <color rgb="FF000000"/>
      </left>
      <top style="medium">
        <color rgb="FFFFFFFF"/>
      </top>
      <bottom style="medium">
        <color rgb="FF000000"/>
      </bottom>
    </border>
    <border>
      <left style="medium">
        <color rgb="FF003434"/>
      </left>
      <right style="medium">
        <color rgb="FFD9D9D9"/>
      </right>
      <top style="medium">
        <color rgb="FFD9D9D9"/>
      </top>
      <bottom style="medium">
        <color rgb="FF003434"/>
      </bottom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003434"/>
      </bottom>
    </border>
    <border>
      <left style="medium">
        <color rgb="FFD9D9D9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FFFFFF"/>
      </left>
      <right style="medium">
        <color rgb="FF003434"/>
      </right>
      <top style="medium">
        <color rgb="FFFFFFFF"/>
      </top>
      <bottom style="medium">
        <color rgb="FF003434"/>
      </bottom>
    </border>
    <border>
      <left style="medium">
        <color rgb="FF000000"/>
      </left>
      <right style="medium">
        <color rgb="FFF3F3F3"/>
      </right>
      <top style="medium">
        <color rgb="FF000000"/>
      </top>
      <bottom style="medium">
        <color rgb="FFF3F3F3"/>
      </bottom>
    </border>
    <border>
      <left style="medium">
        <color rgb="FFF3F3F3"/>
      </left>
      <right style="medium">
        <color rgb="FF000000"/>
      </right>
      <top style="medium">
        <color rgb="FF000000"/>
      </top>
      <bottom style="medium">
        <color rgb="FFF3F3F3"/>
      </bottom>
    </border>
    <border>
      <right style="medium">
        <color rgb="FFF3F3F3"/>
      </right>
      <top style="medium">
        <color rgb="FF000000"/>
      </top>
      <bottom style="medium">
        <color rgb="FFF3F3F3"/>
      </bottom>
    </border>
    <border>
      <left style="medium">
        <color rgb="FFF3F3F3"/>
      </left>
      <right style="medium">
        <color rgb="FF000000"/>
      </right>
      <top style="medium">
        <color rgb="FFF3F3F3"/>
      </top>
      <bottom style="medium">
        <color rgb="FFF3F3F3"/>
      </bottom>
    </border>
    <border>
      <left style="medium">
        <color rgb="FFF3F3F3"/>
      </left>
      <right style="medium">
        <color rgb="FFF3F3F3"/>
      </right>
      <top style="medium">
        <color rgb="FF000000"/>
      </top>
      <bottom style="medium">
        <color rgb="FFF3F3F3"/>
      </bottom>
    </border>
    <border>
      <left style="medium">
        <color rgb="FF000000"/>
      </left>
      <right style="medium">
        <color rgb="FFF3F3F3"/>
      </right>
      <top style="medium">
        <color rgb="FFF3F3F3"/>
      </top>
      <bottom style="medium">
        <color rgb="FFF3F3F3"/>
      </bottom>
    </border>
    <border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F3F3F3"/>
      </left>
      <right style="medium">
        <color rgb="FFF3F3F3"/>
      </right>
      <top style="medium">
        <color rgb="FFF3F3F3"/>
      </top>
      <bottom style="medium">
        <color rgb="FFF3F3F3"/>
      </bottom>
    </border>
    <border>
      <bottom style="medium">
        <color rgb="FFFFFFFF"/>
      </bottom>
    </border>
    <border>
      <right style="medium">
        <color rgb="FF000000"/>
      </right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000000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000000"/>
      </bottom>
    </border>
    <border>
      <right style="medium">
        <color rgb="FF000000"/>
      </right>
      <top style="medium">
        <color rgb="FFFFFFFF"/>
      </top>
      <bottom style="medium">
        <color rgb="FF000000"/>
      </bottom>
    </border>
    <border>
      <left style="thin">
        <color rgb="FFCCCCCC"/>
      </left>
      <right style="thin">
        <color rgb="FFFFFFFF"/>
      </right>
      <top style="thin">
        <color rgb="FFCCCCCC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CCCCCC"/>
      </top>
      <bottom style="thin">
        <color rgb="FFFFFFFF"/>
      </bottom>
    </border>
    <border>
      <left style="thin">
        <color rgb="FFFFFFFF"/>
      </left>
      <right style="thin">
        <color rgb="FFCCCCCC"/>
      </right>
      <top style="thin">
        <color rgb="FFCCCCCC"/>
      </top>
      <bottom style="thin">
        <color rgb="FFFFFFFF"/>
      </bottom>
    </border>
    <border>
      <left style="thin">
        <color rgb="FFCCCCCC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CCCCCC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bottom style="medium">
        <color rgb="FFFFFFFF"/>
      </bottom>
    </border>
    <border>
      <left style="thin">
        <color rgb="FFCCCCCC"/>
      </left>
      <right style="thin">
        <color rgb="FFFFFFFF"/>
      </right>
      <top style="thin">
        <color rgb="FFFFFFFF"/>
      </top>
      <bottom style="thin">
        <color rgb="FFCCCCCC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CCCCC"/>
      </bottom>
    </border>
    <border>
      <left style="thin">
        <color rgb="FFFFFFFF"/>
      </left>
      <right style="thin">
        <color rgb="FFCCCCCC"/>
      </right>
      <top style="thin">
        <color rgb="FFFFFFFF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top style="medium">
        <color rgb="FFFFFFFF"/>
      </top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</border>
    <border>
      <left style="medium">
        <color rgb="FF000000"/>
      </left>
      <right style="thin">
        <color rgb="FFD9D9D9"/>
      </right>
      <top style="thin">
        <color rgb="FFD9D9D9"/>
      </top>
      <bottom style="medium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000000"/>
      </bottom>
    </border>
    <border>
      <left style="medium">
        <color rgb="FFFFFFFF"/>
      </left>
      <right style="medium">
        <color rgb="FF000000"/>
      </right>
      <bottom style="medium">
        <color rgb="FF000000"/>
      </bottom>
    </border>
    <border>
      <left style="medium">
        <color rgb="FFF3F3F3"/>
      </left>
      <right style="medium">
        <color rgb="FF000000"/>
      </right>
      <top style="medium">
        <color rgb="FFF3F3F3"/>
      </top>
      <bottom style="medium">
        <color rgb="FF000000"/>
      </bottom>
    </border>
    <border>
      <left style="medium">
        <color rgb="FF000000"/>
      </left>
      <right style="medium">
        <color rgb="FFF3F3F3"/>
      </right>
      <top style="medium">
        <color rgb="FFF3F3F3"/>
      </top>
      <bottom style="medium">
        <color rgb="FF000000"/>
      </bottom>
    </border>
    <border>
      <left style="medium">
        <color rgb="FFF3F3F3"/>
      </left>
      <right style="medium">
        <color rgb="FFF3F3F3"/>
      </right>
      <top style="medium">
        <color rgb="FFF3F3F3"/>
      </top>
      <bottom style="medium">
        <color rgb="FF000000"/>
      </bottom>
    </border>
    <border>
      <left style="medium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B7B7B7"/>
      </bottom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D9D9D9"/>
      </right>
      <bottom style="thin">
        <color rgb="FFB7B7B7"/>
      </bottom>
    </border>
    <border>
      <right style="medium">
        <color rgb="FF000000"/>
      </right>
      <bottom style="thin">
        <color rgb="FFB7B7B7"/>
      </bottom>
    </border>
    <border>
      <left style="medium">
        <color rgb="FF000000"/>
      </lef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D9D9D9"/>
      </right>
      <top style="thin">
        <color rgb="FFB7B7B7"/>
      </top>
      <bottom style="thin">
        <color rgb="FFB7B7B7"/>
      </bottom>
    </border>
    <border>
      <left style="medium">
        <color rgb="FF000000"/>
      </left>
      <right style="thin">
        <color rgb="FFCCCCCC"/>
      </right>
      <top style="medium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medium">
        <color rgb="FF000000"/>
      </top>
      <bottom style="thin">
        <color rgb="FFCCCCCC"/>
      </bottom>
    </border>
    <border>
      <left style="thin">
        <color rgb="FFCCCCCC"/>
      </left>
      <right style="medium">
        <color rgb="FF000000"/>
      </right>
      <top style="medium">
        <color rgb="FF000000"/>
      </top>
      <bottom style="thin">
        <color rgb="FFCCCCCC"/>
      </bottom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666666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666666"/>
      </bottom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666666"/>
      </bottom>
    </border>
    <border>
      <left style="medium">
        <color rgb="FF000000"/>
      </left>
      <right style="thin">
        <color rgb="FFCCCCCC"/>
      </right>
      <top style="thin">
        <color rgb="FF666666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666666"/>
      </top>
      <bottom style="thin">
        <color rgb="FFCCCCCC"/>
      </bottom>
    </border>
    <border>
      <left style="thin">
        <color rgb="FFCCCCCC"/>
      </left>
      <right style="medium">
        <color rgb="FF000000"/>
      </right>
      <top style="thin">
        <color rgb="FF666666"/>
      </top>
      <bottom style="thin">
        <color rgb="FFCCCCCC"/>
      </bottom>
    </border>
    <border>
      <left style="thin">
        <color rgb="FFD9D9D9"/>
      </left>
      <right style="medium">
        <color rgb="FF000000"/>
      </right>
      <top style="thin">
        <color rgb="FFD9D9D9"/>
      </top>
      <bottom style="medium">
        <color rgb="FF000000"/>
      </bottom>
    </border>
    <border>
      <left style="medium">
        <color rgb="FF000000"/>
      </left>
      <right style="thin">
        <color rgb="FFCCCCCC"/>
      </right>
      <top style="thin">
        <color rgb="FFCCCCCC"/>
      </top>
      <bottom style="medium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000000"/>
      </bottom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</border>
    <border>
      <left style="thin">
        <color rgb="FFFFFFFF"/>
      </left>
      <top style="thin">
        <color rgb="FFFFFFFF"/>
      </top>
    </border>
    <border>
      <left style="medium">
        <color rgb="FF000000"/>
      </left>
      <top style="thin">
        <color rgb="FFB7B7B7"/>
      </top>
      <bottom style="medium">
        <color rgb="FF000000"/>
      </bottom>
    </border>
    <border>
      <right style="thin">
        <color rgb="FFB7B7B7"/>
      </right>
      <top style="thin">
        <color rgb="FFB7B7B7"/>
      </top>
      <bottom style="medium">
        <color rgb="FF000000"/>
      </bottom>
    </border>
    <border>
      <left style="thin">
        <color rgb="FFB7B7B7"/>
      </left>
      <top style="thin">
        <color rgb="FFB7B7B7"/>
      </top>
      <bottom style="medium">
        <color rgb="FF000000"/>
      </bottom>
    </border>
    <border>
      <top style="thin">
        <color rgb="FFB7B7B7"/>
      </top>
      <bottom style="medium">
        <color rgb="FF000000"/>
      </bottom>
    </border>
    <border>
      <right style="thin">
        <color rgb="FFD9D9D9"/>
      </right>
      <top style="thin">
        <color rgb="FFB7B7B7"/>
      </top>
      <bottom style="medium">
        <color rgb="FF000000"/>
      </bottom>
    </border>
    <border>
      <left style="thin">
        <color rgb="FFB7B7B7"/>
      </left>
      <bottom style="medium">
        <color rgb="FF000000"/>
      </bottom>
    </border>
    <border>
      <right style="thin">
        <color rgb="FFB7B7B7"/>
      </right>
      <bottom style="medium">
        <color rgb="FF000000"/>
      </bottom>
    </border>
    <border>
      <right style="medium">
        <color rgb="FF000000"/>
      </right>
      <top style="thin">
        <color rgb="FFB7B7B7"/>
      </top>
      <bottom style="medium">
        <color rgb="FF000000"/>
      </bottom>
    </border>
    <border>
      <right style="medium">
        <color rgb="FFF3F3F3"/>
      </right>
      <top style="medium">
        <color rgb="FFF3F3F3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</border>
    <border>
      <right style="thin">
        <color rgb="FF666666"/>
      </right>
      <bottom style="thin">
        <color rgb="FF003434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</border>
    <border>
      <left style="medium">
        <color rgb="FF003434"/>
      </left>
      <top style="medium">
        <color rgb="FF003434"/>
      </top>
      <bottom style="thick">
        <color rgb="FF0C343D"/>
      </bottom>
    </border>
    <border>
      <right style="medium">
        <color rgb="FF003434"/>
      </right>
      <top style="medium">
        <color rgb="FF003434"/>
      </top>
      <bottom style="thick">
        <color rgb="FF0C343D"/>
      </bottom>
    </border>
    <border>
      <left style="medium">
        <color rgb="FF003434"/>
      </left>
      <right style="thin">
        <color rgb="FFA6A6A6"/>
      </right>
      <bottom style="thin">
        <color rgb="FFA6A6A6"/>
      </bottom>
    </border>
    <border>
      <left style="thin">
        <color rgb="FFA6A6A6"/>
      </left>
      <right style="medium">
        <color rgb="FF003434"/>
      </right>
      <bottom style="thin">
        <color rgb="FFA6A6A6"/>
      </bottom>
    </border>
    <border>
      <left style="medium">
        <color rgb="FF003434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medium">
        <color rgb="FF003434"/>
      </right>
      <top style="thin">
        <color rgb="FFA6A6A6"/>
      </top>
      <bottom style="thin">
        <color rgb="FFA6A6A6"/>
      </bottom>
    </border>
    <border>
      <left style="medium">
        <color rgb="FF003434"/>
      </left>
      <right style="thin">
        <color rgb="FFA6A6A6"/>
      </right>
      <top style="thin">
        <color rgb="FFA6A6A6"/>
      </top>
      <bottom style="medium">
        <color rgb="FF003434"/>
      </bottom>
    </border>
    <border>
      <left style="thin">
        <color rgb="FFA6A6A6"/>
      </left>
      <right style="medium">
        <color rgb="FF003434"/>
      </right>
      <top style="thin">
        <color rgb="FFA6A6A6"/>
      </top>
      <bottom style="medium">
        <color rgb="FF003434"/>
      </bottom>
    </border>
  </borders>
  <cellStyleXfs count="1">
    <xf borderId="0" fillId="0" fontId="0" numFmtId="0" applyAlignment="1" applyFont="1"/>
  </cellStyleXfs>
  <cellXfs count="7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readingOrder="0" vertical="center"/>
    </xf>
    <xf borderId="4" fillId="0" fontId="3" numFmtId="0" xfId="0" applyBorder="1" applyFont="1"/>
    <xf borderId="5" fillId="0" fontId="3" numFmtId="0" xfId="0" applyBorder="1" applyFont="1"/>
    <xf borderId="0" fillId="0" fontId="5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9" numFmtId="0" xfId="0" applyAlignment="1" applyFont="1">
      <alignment horizontal="left" shrinkToFit="0" vertical="bottom" wrapText="0"/>
    </xf>
    <xf borderId="9" fillId="0" fontId="10" numFmtId="0" xfId="0" applyAlignment="1" applyBorder="1" applyFont="1">
      <alignment horizontal="left" readingOrder="0" shrinkToFit="0" vertical="bottom" wrapText="0"/>
    </xf>
    <xf borderId="9" fillId="0" fontId="10" numFmtId="164" xfId="0" applyAlignment="1" applyBorder="1" applyFont="1" applyNumberFormat="1">
      <alignment horizontal="left" readingOrder="0"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11" numFmtId="0" xfId="0" applyFont="1"/>
    <xf borderId="10" fillId="2" fontId="12" numFmtId="0" xfId="0" applyAlignment="1" applyBorder="1" applyFont="1">
      <alignment horizontal="center" readingOrder="0" shrinkToFit="0" vertical="center" wrapText="0"/>
    </xf>
    <xf borderId="11" fillId="0" fontId="3" numFmtId="0" xfId="0" applyBorder="1" applyFont="1"/>
    <xf borderId="12" fillId="3" fontId="13" numFmtId="0" xfId="0" applyAlignment="1" applyBorder="1" applyFill="1" applyFont="1">
      <alignment readingOrder="0" shrinkToFit="0" vertical="center" wrapText="1"/>
    </xf>
    <xf borderId="13" fillId="0" fontId="3" numFmtId="0" xfId="0" applyBorder="1" applyFont="1"/>
    <xf borderId="0" fillId="0" fontId="14" numFmtId="0" xfId="0" applyAlignment="1" applyFont="1">
      <alignment horizontal="center" readingOrder="0"/>
    </xf>
    <xf borderId="0" fillId="0" fontId="14" numFmtId="0" xfId="0" applyAlignment="1" applyFont="1">
      <alignment horizontal="center"/>
    </xf>
    <xf borderId="14" fillId="4" fontId="15" numFmtId="0" xfId="0" applyAlignment="1" applyBorder="1" applyFill="1" applyFont="1">
      <alignment horizontal="center" readingOrder="0" shrinkToFit="0" vertical="center" wrapText="0"/>
    </xf>
    <xf borderId="15" fillId="0" fontId="3" numFmtId="0" xfId="0" applyBorder="1" applyFont="1"/>
    <xf borderId="16" fillId="0" fontId="3" numFmtId="0" xfId="0" applyBorder="1" applyFont="1"/>
    <xf borderId="17" fillId="2" fontId="16" numFmtId="0" xfId="0" applyAlignment="1" applyBorder="1" applyFont="1">
      <alignment horizontal="center" readingOrder="0" shrinkToFit="0" vertical="center" wrapText="0"/>
    </xf>
    <xf borderId="18" fillId="2" fontId="16" numFmtId="0" xfId="0" applyAlignment="1" applyBorder="1" applyFont="1">
      <alignment horizontal="center" readingOrder="0" shrinkToFit="0" vertical="center" wrapText="0"/>
    </xf>
    <xf borderId="19" fillId="2" fontId="16" numFmtId="0" xfId="0" applyAlignment="1" applyBorder="1" applyFont="1">
      <alignment horizontal="center" readingOrder="0" shrinkToFit="0" vertical="center" wrapText="0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0" fillId="2" fontId="17" numFmtId="0" xfId="0" applyAlignment="1" applyFont="1">
      <alignment horizontal="center" readingOrder="0" shrinkToFit="0" wrapText="0"/>
    </xf>
    <xf borderId="24" fillId="2" fontId="17" numFmtId="0" xfId="0" applyAlignment="1" applyBorder="1" applyFont="1">
      <alignment horizontal="center" readingOrder="0" shrinkToFit="0" wrapText="0"/>
    </xf>
    <xf borderId="25" fillId="5" fontId="18" numFmtId="0" xfId="0" applyAlignment="1" applyBorder="1" applyFill="1" applyFont="1">
      <alignment shrinkToFit="0" wrapText="0"/>
    </xf>
    <xf borderId="25" fillId="0" fontId="18" numFmtId="0" xfId="0" applyAlignment="1" applyBorder="1" applyFont="1">
      <alignment shrinkToFit="0" wrapText="0"/>
    </xf>
    <xf borderId="25" fillId="5" fontId="19" numFmtId="0" xfId="0" applyAlignment="1" applyBorder="1" applyFont="1">
      <alignment horizontal="center" shrinkToFit="0" wrapText="0"/>
    </xf>
    <xf borderId="25" fillId="5" fontId="18" numFmtId="0" xfId="0" applyAlignment="1" applyBorder="1" applyFont="1">
      <alignment horizontal="center" shrinkToFit="0" wrapText="0"/>
    </xf>
    <xf borderId="0" fillId="5" fontId="18" numFmtId="0" xfId="0" applyAlignment="1" applyFont="1">
      <alignment shrinkToFit="0" wrapText="0"/>
    </xf>
    <xf borderId="0" fillId="5" fontId="18" numFmtId="0" xfId="0" applyAlignment="1" applyFont="1">
      <alignment horizontal="center" shrinkToFit="0" wrapText="0"/>
    </xf>
    <xf borderId="14" fillId="4" fontId="20" numFmtId="0" xfId="0" applyAlignment="1" applyBorder="1" applyFont="1">
      <alignment horizontal="center" readingOrder="0" shrinkToFit="0" vertical="center" wrapText="0"/>
    </xf>
    <xf borderId="26" fillId="2" fontId="16" numFmtId="0" xfId="0" applyAlignment="1" applyBorder="1" applyFont="1">
      <alignment horizontal="center" readingOrder="0" shrinkToFit="0" vertical="center" wrapText="0"/>
    </xf>
    <xf borderId="27" fillId="5" fontId="18" numFmtId="0" xfId="0" applyAlignment="1" applyBorder="1" applyFont="1">
      <alignment horizontal="center" shrinkToFit="0" wrapText="0"/>
    </xf>
    <xf borderId="27" fillId="5" fontId="18" numFmtId="0" xfId="0" applyAlignment="1" applyBorder="1" applyFont="1">
      <alignment shrinkToFit="0" wrapText="0"/>
    </xf>
    <xf borderId="27" fillId="5" fontId="18" numFmtId="0" xfId="0" applyAlignment="1" applyBorder="1" applyFont="1">
      <alignment shrinkToFit="0" vertical="bottom" wrapText="0"/>
    </xf>
    <xf borderId="27" fillId="0" fontId="18" numFmtId="0" xfId="0" applyAlignment="1" applyBorder="1" applyFont="1">
      <alignment shrinkToFit="0" vertical="bottom" wrapText="0"/>
    </xf>
    <xf borderId="27" fillId="0" fontId="3" numFmtId="0" xfId="0" applyBorder="1" applyFont="1"/>
    <xf borderId="27" fillId="5" fontId="18" numFmtId="0" xfId="0" applyAlignment="1" applyBorder="1" applyFont="1">
      <alignment horizontal="left" shrinkToFit="0" vertical="bottom" wrapText="0"/>
    </xf>
    <xf borderId="0" fillId="5" fontId="21" numFmtId="0" xfId="0" applyAlignment="1" applyFont="1">
      <alignment shrinkToFit="0" vertical="center" wrapText="0"/>
    </xf>
    <xf borderId="28" fillId="5" fontId="21" numFmtId="0" xfId="0" applyAlignment="1" applyBorder="1" applyFont="1">
      <alignment horizontal="left" shrinkToFit="0" vertical="center" wrapText="0"/>
    </xf>
    <xf borderId="28" fillId="5" fontId="21" numFmtId="0" xfId="0" applyAlignment="1" applyBorder="1" applyFont="1">
      <alignment horizontal="center" shrinkToFit="0" vertical="center" wrapText="0"/>
    </xf>
    <xf borderId="28" fillId="5" fontId="21" numFmtId="0" xfId="0" applyAlignment="1" applyBorder="1" applyFont="1">
      <alignment shrinkToFit="0" vertical="center" wrapText="0"/>
    </xf>
    <xf borderId="28" fillId="5" fontId="21" numFmtId="0" xfId="0" applyAlignment="1" applyBorder="1" applyFont="1">
      <alignment readingOrder="0" shrinkToFit="0" vertical="center" wrapText="0"/>
    </xf>
    <xf borderId="0" fillId="0" fontId="22" numFmtId="0" xfId="0" applyFont="1"/>
    <xf borderId="0" fillId="5" fontId="23" numFmtId="0" xfId="0" applyAlignment="1" applyFont="1">
      <alignment shrinkToFit="0" vertical="bottom" wrapText="0"/>
    </xf>
    <xf borderId="29" fillId="5" fontId="23" numFmtId="0" xfId="0" applyAlignment="1" applyBorder="1" applyFont="1">
      <alignment horizontal="left" shrinkToFit="0" vertical="bottom" wrapText="0"/>
    </xf>
    <xf borderId="29" fillId="5" fontId="23" numFmtId="0" xfId="0" applyAlignment="1" applyBorder="1" applyFont="1">
      <alignment horizontal="center" shrinkToFit="0" vertical="bottom" wrapText="0"/>
    </xf>
    <xf borderId="29" fillId="5" fontId="21" numFmtId="0" xfId="0" applyAlignment="1" applyBorder="1" applyFont="1">
      <alignment shrinkToFit="0" vertical="center" wrapText="0"/>
    </xf>
    <xf borderId="30" fillId="4" fontId="24" numFmtId="0" xfId="0" applyAlignment="1" applyBorder="1" applyFont="1">
      <alignment horizontal="center" readingOrder="0" shrinkToFit="0" vertical="center" wrapText="1"/>
    </xf>
    <xf borderId="31" fillId="5" fontId="25" numFmtId="0" xfId="0" applyAlignment="1" applyBorder="1" applyFont="1">
      <alignment horizontal="center" shrinkToFit="0" vertical="center" wrapText="0"/>
    </xf>
    <xf borderId="10" fillId="4" fontId="15" numFmtId="0" xfId="0" applyAlignment="1" applyBorder="1" applyFont="1">
      <alignment horizontal="center" readingOrder="0" shrinkToFit="0" vertical="center" wrapText="0"/>
    </xf>
    <xf borderId="32" fillId="0" fontId="3" numFmtId="0" xfId="0" applyBorder="1" applyFont="1"/>
    <xf borderId="33" fillId="4" fontId="15" numFmtId="0" xfId="0" applyAlignment="1" applyBorder="1" applyFont="1">
      <alignment horizontal="center" readingOrder="0" shrinkToFit="0" vertical="center" wrapText="1"/>
    </xf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7" fillId="5" fontId="26" numFmtId="0" xfId="0" applyAlignment="1" applyBorder="1" applyFont="1">
      <alignment horizontal="center" shrinkToFit="0" vertical="center" wrapText="0"/>
    </xf>
    <xf borderId="10" fillId="4" fontId="27" numFmtId="0" xfId="0" applyAlignment="1" applyBorder="1" applyFont="1">
      <alignment horizontal="center" readingOrder="0" shrinkToFit="0" vertical="center" wrapText="0"/>
    </xf>
    <xf borderId="38" fillId="0" fontId="3" numFmtId="0" xfId="0" applyBorder="1" applyFont="1"/>
    <xf borderId="39" fillId="0" fontId="3" numFmtId="0" xfId="0" applyBorder="1" applyFont="1"/>
    <xf borderId="40" fillId="0" fontId="3" numFmtId="0" xfId="0" applyBorder="1" applyFont="1"/>
    <xf borderId="41" fillId="0" fontId="3" numFmtId="0" xfId="0" applyBorder="1" applyFont="1"/>
    <xf borderId="37" fillId="5" fontId="26" numFmtId="0" xfId="0" applyAlignment="1" applyBorder="1" applyFont="1">
      <alignment horizontal="center" shrinkToFit="0" textRotation="90" vertical="center" wrapText="0"/>
    </xf>
    <xf borderId="42" fillId="2" fontId="28" numFmtId="0" xfId="0" applyAlignment="1" applyBorder="1" applyFont="1">
      <alignment horizontal="center" readingOrder="0" shrinkToFit="0" textRotation="0" vertical="center" wrapText="1"/>
    </xf>
    <xf borderId="42" fillId="6" fontId="29" numFmtId="165" xfId="0" applyAlignment="1" applyBorder="1" applyFill="1" applyFont="1" applyNumberFormat="1">
      <alignment horizontal="center" readingOrder="0" shrinkToFit="0" vertical="center" wrapText="0"/>
    </xf>
    <xf borderId="42" fillId="2" fontId="27" numFmtId="0" xfId="0" applyAlignment="1" applyBorder="1" applyFont="1">
      <alignment horizontal="center" readingOrder="0" shrinkToFit="0" textRotation="0" vertical="center" wrapText="1"/>
    </xf>
    <xf borderId="0" fillId="5" fontId="30" numFmtId="166" xfId="0" applyAlignment="1" applyFont="1" applyNumberFormat="1">
      <alignment readingOrder="0" shrinkToFit="0" vertical="center" wrapText="0"/>
    </xf>
    <xf borderId="43" fillId="7" fontId="31" numFmtId="0" xfId="0" applyAlignment="1" applyBorder="1" applyFill="1" applyFont="1">
      <alignment horizontal="left" readingOrder="0" shrinkToFit="0" vertical="center" wrapText="1"/>
    </xf>
    <xf borderId="43" fillId="7" fontId="31" numFmtId="0" xfId="0" applyAlignment="1" applyBorder="1" applyFont="1">
      <alignment horizontal="center" readingOrder="0" shrinkToFit="0" vertical="center" wrapText="1"/>
    </xf>
    <xf borderId="37" fillId="5" fontId="29" numFmtId="2" xfId="0" applyAlignment="1" applyBorder="1" applyFont="1" applyNumberFormat="1">
      <alignment horizontal="center" shrinkToFit="0" vertical="center" wrapText="0"/>
    </xf>
    <xf borderId="44" fillId="5" fontId="21" numFmtId="3" xfId="0" applyAlignment="1" applyBorder="1" applyFont="1" applyNumberFormat="1">
      <alignment horizontal="center" readingOrder="0" shrinkToFit="0" vertical="center" wrapText="0"/>
    </xf>
    <xf borderId="45" fillId="7" fontId="21" numFmtId="0" xfId="0" applyAlignment="1" applyBorder="1" applyFont="1">
      <alignment horizontal="center" shrinkToFit="0" vertical="center" wrapText="0"/>
    </xf>
    <xf borderId="46" fillId="7" fontId="21" numFmtId="0" xfId="0" applyAlignment="1" applyBorder="1" applyFont="1">
      <alignment horizontal="center" shrinkToFit="0" vertical="center" wrapText="0"/>
    </xf>
    <xf borderId="47" fillId="7" fontId="21" numFmtId="0" xfId="0" applyAlignment="1" applyBorder="1" applyFont="1">
      <alignment horizontal="center" shrinkToFit="0" vertical="center" wrapText="0"/>
    </xf>
    <xf borderId="48" fillId="0" fontId="21" numFmtId="1" xfId="0" applyAlignment="1" applyBorder="1" applyFont="1" applyNumberFormat="1">
      <alignment horizontal="center" readingOrder="0" shrinkToFit="0" vertical="center" wrapText="0"/>
    </xf>
    <xf borderId="49" fillId="0" fontId="21" numFmtId="1" xfId="0" applyAlignment="1" applyBorder="1" applyFont="1" applyNumberFormat="1">
      <alignment horizontal="center" readingOrder="0" shrinkToFit="0" vertical="center" wrapText="0"/>
    </xf>
    <xf borderId="50" fillId="7" fontId="29" numFmtId="1" xfId="0" applyAlignment="1" applyBorder="1" applyFont="1" applyNumberFormat="1">
      <alignment horizontal="center" shrinkToFit="0" vertical="center" wrapText="0"/>
    </xf>
    <xf borderId="51" fillId="7" fontId="32" numFmtId="3" xfId="0" applyAlignment="1" applyBorder="1" applyFont="1" applyNumberFormat="1">
      <alignment horizontal="center" shrinkToFit="0" vertical="center" wrapText="0"/>
    </xf>
    <xf borderId="51" fillId="7" fontId="32" numFmtId="167" xfId="0" applyAlignment="1" applyBorder="1" applyFont="1" applyNumberFormat="1">
      <alignment horizontal="center" shrinkToFit="0" vertical="center" wrapText="0"/>
    </xf>
    <xf borderId="52" fillId="7" fontId="33" numFmtId="0" xfId="0" applyAlignment="1" applyBorder="1" applyFont="1">
      <alignment horizontal="center" readingOrder="0" shrinkToFit="0" vertical="center" wrapText="1"/>
    </xf>
    <xf borderId="37" fillId="5" fontId="29" numFmtId="1" xfId="0" applyAlignment="1" applyBorder="1" applyFont="1" applyNumberFormat="1">
      <alignment horizontal="center" shrinkToFit="0" vertical="center" wrapText="0"/>
    </xf>
    <xf borderId="53" fillId="5" fontId="21" numFmtId="3" xfId="0" applyAlignment="1" applyBorder="1" applyFont="1" applyNumberFormat="1">
      <alignment horizontal="center" readingOrder="0" shrinkToFit="0" vertical="center" wrapText="0"/>
    </xf>
    <xf borderId="54" fillId="0" fontId="21" numFmtId="1" xfId="0" applyAlignment="1" applyBorder="1" applyFont="1" applyNumberFormat="1">
      <alignment horizontal="center" readingOrder="0" shrinkToFit="0" vertical="center" wrapText="0"/>
    </xf>
    <xf borderId="9" fillId="0" fontId="21" numFmtId="1" xfId="0" applyAlignment="1" applyBorder="1" applyFont="1" applyNumberFormat="1">
      <alignment horizontal="center" readingOrder="0" shrinkToFit="0" vertical="center" wrapText="0"/>
    </xf>
    <xf borderId="54" fillId="0" fontId="21" numFmtId="1" xfId="0" applyAlignment="1" applyBorder="1" applyFont="1" applyNumberFormat="1">
      <alignment horizontal="center" shrinkToFit="0" vertical="center" wrapText="0"/>
    </xf>
    <xf borderId="9" fillId="0" fontId="21" numFmtId="1" xfId="0" applyAlignment="1" applyBorder="1" applyFont="1" applyNumberFormat="1">
      <alignment horizontal="center" shrinkToFit="0" vertical="center" wrapText="0"/>
    </xf>
    <xf borderId="53" fillId="5" fontId="21" numFmtId="3" xfId="0" applyAlignment="1" applyBorder="1" applyFont="1" applyNumberFormat="1">
      <alignment horizontal="center" shrinkToFit="0" vertical="center" wrapText="0"/>
    </xf>
    <xf borderId="55" fillId="5" fontId="21" numFmtId="3" xfId="0" applyAlignment="1" applyBorder="1" applyFont="1" applyNumberFormat="1">
      <alignment horizontal="center" shrinkToFit="0" vertical="center" wrapText="0"/>
    </xf>
    <xf borderId="37" fillId="5" fontId="21" numFmtId="168" xfId="0" applyAlignment="1" applyBorder="1" applyFont="1" applyNumberFormat="1">
      <alignment horizontal="left" shrinkToFit="0" vertical="center" wrapText="0"/>
    </xf>
    <xf borderId="37" fillId="5" fontId="21" numFmtId="0" xfId="0" applyAlignment="1" applyBorder="1" applyFont="1">
      <alignment shrinkToFit="0" vertical="center" wrapText="0"/>
    </xf>
    <xf borderId="54" fillId="0" fontId="21" numFmtId="0" xfId="0" applyAlignment="1" applyBorder="1" applyFont="1">
      <alignment horizontal="center" shrinkToFit="0" vertical="center" wrapText="0"/>
    </xf>
    <xf borderId="9" fillId="0" fontId="21" numFmtId="0" xfId="0" applyAlignment="1" applyBorder="1" applyFont="1">
      <alignment horizontal="center" shrinkToFit="0" vertical="center" wrapText="0"/>
    </xf>
    <xf borderId="56" fillId="7" fontId="31" numFmtId="0" xfId="0" applyAlignment="1" applyBorder="1" applyFont="1">
      <alignment horizontal="left" readingOrder="0" shrinkToFit="0" vertical="center" wrapText="1"/>
    </xf>
    <xf borderId="56" fillId="7" fontId="31" numFmtId="0" xfId="0" applyAlignment="1" applyBorder="1" applyFont="1">
      <alignment horizontal="center" readingOrder="0" shrinkToFit="0" vertical="center" wrapText="1"/>
    </xf>
    <xf borderId="57" fillId="5" fontId="21" numFmtId="3" xfId="0" applyAlignment="1" applyBorder="1" applyFont="1" applyNumberFormat="1">
      <alignment horizontal="center" shrinkToFit="0" vertical="center" wrapText="0"/>
    </xf>
    <xf borderId="58" fillId="7" fontId="21" numFmtId="0" xfId="0" applyAlignment="1" applyBorder="1" applyFont="1">
      <alignment horizontal="center" shrinkToFit="0" vertical="center" wrapText="0"/>
    </xf>
    <xf borderId="59" fillId="7" fontId="21" numFmtId="0" xfId="0" applyAlignment="1" applyBorder="1" applyFont="1">
      <alignment horizontal="center" shrinkToFit="0" vertical="center" wrapText="0"/>
    </xf>
    <xf borderId="60" fillId="7" fontId="21" numFmtId="0" xfId="0" applyAlignment="1" applyBorder="1" applyFont="1">
      <alignment horizontal="center" shrinkToFit="0" vertical="center" wrapText="0"/>
    </xf>
    <xf borderId="61" fillId="0" fontId="21" numFmtId="0" xfId="0" applyAlignment="1" applyBorder="1" applyFont="1">
      <alignment horizontal="center" shrinkToFit="0" vertical="center" wrapText="0"/>
    </xf>
    <xf borderId="62" fillId="0" fontId="21" numFmtId="0" xfId="0" applyAlignment="1" applyBorder="1" applyFont="1">
      <alignment horizontal="center" shrinkToFit="0" vertical="center" wrapText="0"/>
    </xf>
    <xf borderId="63" fillId="7" fontId="29" numFmtId="1" xfId="0" applyAlignment="1" applyBorder="1" applyFont="1" applyNumberFormat="1">
      <alignment horizontal="center" shrinkToFit="0" vertical="center" wrapText="0"/>
    </xf>
    <xf borderId="56" fillId="7" fontId="32" numFmtId="3" xfId="0" applyAlignment="1" applyBorder="1" applyFont="1" applyNumberFormat="1">
      <alignment horizontal="center" shrinkToFit="0" vertical="center" wrapText="0"/>
    </xf>
    <xf borderId="56" fillId="7" fontId="32" numFmtId="167" xfId="0" applyAlignment="1" applyBorder="1" applyFont="1" applyNumberFormat="1">
      <alignment horizontal="center" shrinkToFit="0" vertical="center" wrapText="0"/>
    </xf>
    <xf borderId="0" fillId="5" fontId="23" numFmtId="0" xfId="0" applyAlignment="1" applyFont="1">
      <alignment readingOrder="0" shrinkToFit="0" vertical="center" wrapText="0"/>
    </xf>
    <xf borderId="0" fillId="5" fontId="23" numFmtId="0" xfId="0" applyAlignment="1" applyFont="1">
      <alignment horizontal="center" readingOrder="0" shrinkToFit="0" vertical="center" wrapText="0"/>
    </xf>
    <xf borderId="0" fillId="5" fontId="34" numFmtId="0" xfId="0" applyAlignment="1" applyFont="1">
      <alignment shrinkToFit="0" vertical="bottom" wrapText="0"/>
    </xf>
    <xf borderId="31" fillId="5" fontId="35" numFmtId="0" xfId="0" applyAlignment="1" applyBorder="1" applyFont="1">
      <alignment horizontal="center" shrinkToFit="0" vertical="center" wrapText="0"/>
    </xf>
    <xf borderId="10" fillId="4" fontId="24" numFmtId="0" xfId="0" applyAlignment="1" applyBorder="1" applyFont="1">
      <alignment horizontal="center" readingOrder="0" shrinkToFit="0" vertical="center" wrapText="0"/>
    </xf>
    <xf borderId="0" fillId="0" fontId="34" numFmtId="0" xfId="0" applyFont="1"/>
    <xf borderId="37" fillId="5" fontId="35" numFmtId="0" xfId="0" applyAlignment="1" applyBorder="1" applyFont="1">
      <alignment horizontal="center" shrinkToFit="0" vertical="center" wrapText="0"/>
    </xf>
    <xf borderId="30" fillId="2" fontId="24" numFmtId="0" xfId="0" applyAlignment="1" applyBorder="1" applyFont="1">
      <alignment horizontal="center" readingOrder="0" shrinkToFit="0" textRotation="0" vertical="center" wrapText="1"/>
    </xf>
    <xf borderId="64" fillId="2" fontId="24" numFmtId="169" xfId="0" applyAlignment="1" applyBorder="1" applyFont="1" applyNumberFormat="1">
      <alignment horizontal="center" readingOrder="0" shrinkToFit="0" textRotation="0" vertical="center" wrapText="1"/>
    </xf>
    <xf borderId="30" fillId="2" fontId="24" numFmtId="169" xfId="0" applyAlignment="1" applyBorder="1" applyFont="1" applyNumberFormat="1">
      <alignment horizontal="center" readingOrder="0" shrinkToFit="0" textRotation="0" vertical="center" wrapText="1"/>
    </xf>
    <xf borderId="37" fillId="5" fontId="35" numFmtId="0" xfId="0" applyAlignment="1" applyBorder="1" applyFont="1">
      <alignment horizontal="center" shrinkToFit="0" textRotation="90" vertical="center" wrapText="0"/>
    </xf>
    <xf borderId="56" fillId="0" fontId="3" numFmtId="0" xfId="0" applyBorder="1" applyFont="1"/>
    <xf borderId="63" fillId="0" fontId="3" numFmtId="0" xfId="0" applyBorder="1" applyFont="1"/>
    <xf borderId="51" fillId="7" fontId="31" numFmtId="0" xfId="0" applyAlignment="1" applyBorder="1" applyFont="1">
      <alignment horizontal="left" readingOrder="0" shrinkToFit="0" vertical="center" wrapText="1"/>
    </xf>
    <xf borderId="51" fillId="7" fontId="31" numFmtId="0" xfId="0" applyAlignment="1" applyBorder="1" applyFont="1">
      <alignment horizontal="center" readingOrder="0" shrinkToFit="0" vertical="center" wrapText="1"/>
    </xf>
    <xf borderId="65" fillId="7" fontId="21" numFmtId="3" xfId="0" applyAlignment="1" applyBorder="1" applyFont="1" applyNumberFormat="1">
      <alignment horizontal="center" readingOrder="0" shrinkToFit="0" vertical="center" wrapText="0"/>
    </xf>
    <xf borderId="66" fillId="7" fontId="21" numFmtId="3" xfId="0" applyAlignment="1" applyBorder="1" applyFont="1" applyNumberFormat="1">
      <alignment horizontal="center" readingOrder="0" shrinkToFit="0" vertical="center" wrapText="0"/>
    </xf>
    <xf borderId="67" fillId="7" fontId="21" numFmtId="167" xfId="0" applyAlignment="1" applyBorder="1" applyFont="1" applyNumberFormat="1">
      <alignment horizontal="center" readingOrder="0" shrinkToFit="0" vertical="center" wrapText="0"/>
    </xf>
    <xf borderId="68" fillId="7" fontId="21" numFmtId="0" xfId="0" applyAlignment="1" applyBorder="1" applyFont="1">
      <alignment horizontal="center" shrinkToFit="0" vertical="center" wrapText="0"/>
    </xf>
    <xf borderId="52" fillId="7" fontId="36" numFmtId="0" xfId="0" applyAlignment="1" applyBorder="1" applyFont="1">
      <alignment horizontal="center" readingOrder="0" shrinkToFit="0" vertical="center" wrapText="1"/>
    </xf>
    <xf borderId="68" fillId="7" fontId="21" numFmtId="1" xfId="0" applyAlignment="1" applyBorder="1" applyFont="1" applyNumberFormat="1">
      <alignment horizontal="center" shrinkToFit="0" vertical="center" wrapText="0"/>
    </xf>
    <xf borderId="68" fillId="7" fontId="21" numFmtId="170" xfId="0" applyAlignment="1" applyBorder="1" applyFont="1" applyNumberFormat="1">
      <alignment horizontal="center" shrinkToFit="0" vertical="center" wrapText="0"/>
    </xf>
    <xf borderId="69" fillId="7" fontId="31" numFmtId="0" xfId="0" applyAlignment="1" applyBorder="1" applyFont="1">
      <alignment horizontal="left" readingOrder="0" shrinkToFit="0" vertical="center" wrapText="1"/>
    </xf>
    <xf borderId="69" fillId="7" fontId="31" numFmtId="0" xfId="0" applyAlignment="1" applyBorder="1" applyFont="1">
      <alignment horizontal="center" readingOrder="0" shrinkToFit="0" vertical="center" wrapText="1"/>
    </xf>
    <xf borderId="70" fillId="7" fontId="21" numFmtId="3" xfId="0" applyAlignment="1" applyBorder="1" applyFont="1" applyNumberFormat="1">
      <alignment horizontal="center" readingOrder="0" shrinkToFit="0" vertical="center" wrapText="0"/>
    </xf>
    <xf borderId="71" fillId="7" fontId="21" numFmtId="3" xfId="0" applyAlignment="1" applyBorder="1" applyFont="1" applyNumberFormat="1">
      <alignment horizontal="center" readingOrder="0" shrinkToFit="0" vertical="center" wrapText="0"/>
    </xf>
    <xf borderId="72" fillId="7" fontId="21" numFmtId="167" xfId="0" applyAlignment="1" applyBorder="1" applyFont="1" applyNumberFormat="1">
      <alignment horizontal="center" readingOrder="0" shrinkToFit="0" vertical="center" wrapText="0"/>
    </xf>
    <xf borderId="73" fillId="7" fontId="31" numFmtId="0" xfId="0" applyAlignment="1" applyBorder="1" applyFont="1">
      <alignment horizontal="left" readingOrder="0" shrinkToFit="0" vertical="center" wrapText="1"/>
    </xf>
    <xf borderId="73" fillId="7" fontId="31" numFmtId="0" xfId="0" applyAlignment="1" applyBorder="1" applyFont="1">
      <alignment horizontal="center" readingOrder="0" shrinkToFit="0" vertical="center" wrapText="1"/>
    </xf>
    <xf borderId="74" fillId="7" fontId="21" numFmtId="3" xfId="0" applyAlignment="1" applyBorder="1" applyFont="1" applyNumberFormat="1">
      <alignment horizontal="center" readingOrder="0" shrinkToFit="0" vertical="center" wrapText="0"/>
    </xf>
    <xf borderId="75" fillId="7" fontId="21" numFmtId="3" xfId="0" applyAlignment="1" applyBorder="1" applyFont="1" applyNumberFormat="1">
      <alignment horizontal="center" readingOrder="0" shrinkToFit="0" vertical="center" wrapText="0"/>
    </xf>
    <xf borderId="76" fillId="7" fontId="21" numFmtId="167" xfId="0" applyAlignment="1" applyBorder="1" applyFont="1" applyNumberFormat="1">
      <alignment horizontal="center" readingOrder="0" shrinkToFit="0" vertical="center" wrapText="0"/>
    </xf>
    <xf borderId="77" fillId="7" fontId="21" numFmtId="0" xfId="0" applyAlignment="1" applyBorder="1" applyFont="1">
      <alignment horizontal="center" shrinkToFit="0" vertical="center" wrapText="0"/>
    </xf>
    <xf borderId="63" fillId="7" fontId="36" numFmtId="0" xfId="0" applyAlignment="1" applyBorder="1" applyFont="1">
      <alignment horizontal="center" readingOrder="0" shrinkToFit="0" vertical="center" wrapText="1"/>
    </xf>
    <xf borderId="77" fillId="7" fontId="21" numFmtId="1" xfId="0" applyAlignment="1" applyBorder="1" applyFont="1" applyNumberFormat="1">
      <alignment horizontal="center" shrinkToFit="0" vertical="center" wrapText="0"/>
    </xf>
    <xf borderId="0" fillId="5" fontId="23" numFmtId="0" xfId="0" applyAlignment="1" applyFont="1">
      <alignment horizontal="center" shrinkToFit="0" vertical="bottom" wrapText="0"/>
    </xf>
    <xf borderId="28" fillId="5" fontId="23" numFmtId="0" xfId="0" applyAlignment="1" applyBorder="1" applyFont="1">
      <alignment shrinkToFit="0" vertical="bottom" wrapText="0"/>
    </xf>
    <xf borderId="78" fillId="5" fontId="37" numFmtId="0" xfId="0" applyAlignment="1" applyBorder="1" applyFont="1">
      <alignment horizontal="left" shrinkToFit="0" vertical="center" wrapText="0"/>
    </xf>
    <xf borderId="78" fillId="5" fontId="23" numFmtId="0" xfId="0" applyAlignment="1" applyBorder="1" applyFont="1">
      <alignment shrinkToFit="0" vertical="center" wrapText="0"/>
    </xf>
    <xf borderId="78" fillId="5" fontId="23" numFmtId="0" xfId="0" applyAlignment="1" applyBorder="1" applyFont="1">
      <alignment horizontal="center" shrinkToFit="0" vertical="center" wrapText="0"/>
    </xf>
    <xf borderId="79" fillId="5" fontId="23" numFmtId="0" xfId="0" applyAlignment="1" applyBorder="1" applyFont="1">
      <alignment shrinkToFit="0" vertical="bottom" wrapText="0"/>
    </xf>
    <xf borderId="80" fillId="5" fontId="23" numFmtId="0" xfId="0" applyAlignment="1" applyBorder="1" applyFont="1">
      <alignment shrinkToFit="0" vertical="bottom" wrapText="0"/>
    </xf>
    <xf borderId="81" fillId="8" fontId="38" numFmtId="0" xfId="0" applyAlignment="1" applyBorder="1" applyFill="1" applyFont="1">
      <alignment horizontal="center" readingOrder="0" shrinkToFit="0" vertical="center" wrapText="0"/>
    </xf>
    <xf borderId="82" fillId="0" fontId="3" numFmtId="0" xfId="0" applyBorder="1" applyFont="1"/>
    <xf borderId="83" fillId="0" fontId="3" numFmtId="0" xfId="0" applyBorder="1" applyFont="1"/>
    <xf borderId="33" fillId="4" fontId="24" numFmtId="0" xfId="0" applyAlignment="1" applyBorder="1" applyFont="1">
      <alignment horizontal="center" readingOrder="0" shrinkToFit="0" vertical="center" wrapText="1"/>
    </xf>
    <xf borderId="84" fillId="4" fontId="24" numFmtId="0" xfId="0" applyAlignment="1" applyBorder="1" applyFont="1">
      <alignment horizontal="center" readingOrder="0" shrinkToFit="0" vertical="center" wrapText="1"/>
    </xf>
    <xf borderId="85" fillId="4" fontId="24" numFmtId="0" xfId="0" applyAlignment="1" applyBorder="1" applyFont="1">
      <alignment horizontal="center" readingOrder="0" shrinkToFit="0" vertical="center" wrapText="1"/>
    </xf>
    <xf borderId="86" fillId="4" fontId="24" numFmtId="0" xfId="0" applyAlignment="1" applyBorder="1" applyFont="1">
      <alignment horizontal="center" readingOrder="0" shrinkToFit="0" vertical="center" wrapText="1"/>
    </xf>
    <xf borderId="87" fillId="4" fontId="39" numFmtId="0" xfId="0" applyAlignment="1" applyBorder="1" applyFont="1">
      <alignment horizontal="center" readingOrder="0" shrinkToFit="0" vertical="center" wrapText="1"/>
    </xf>
    <xf borderId="88" fillId="0" fontId="3" numFmtId="0" xfId="0" applyBorder="1" applyFont="1"/>
    <xf borderId="89" fillId="4" fontId="24" numFmtId="0" xfId="0" applyAlignment="1" applyBorder="1" applyFont="1">
      <alignment horizontal="center" readingOrder="0" shrinkToFit="0" vertical="center" wrapText="1"/>
    </xf>
    <xf borderId="90" fillId="0" fontId="3" numFmtId="0" xfId="0" applyBorder="1" applyFont="1"/>
    <xf borderId="84" fillId="0" fontId="3" numFmtId="0" xfId="0" applyBorder="1" applyFont="1"/>
    <xf borderId="85" fillId="0" fontId="3" numFmtId="0" xfId="0" applyBorder="1" applyFont="1"/>
    <xf borderId="86" fillId="0" fontId="3" numFmtId="0" xfId="0" applyBorder="1" applyFont="1"/>
    <xf borderId="86" fillId="4" fontId="39" numFmtId="0" xfId="0" applyAlignment="1" applyBorder="1" applyFont="1">
      <alignment horizontal="center" readingOrder="0" shrinkToFit="0" vertical="center" wrapText="1"/>
    </xf>
    <xf borderId="89" fillId="0" fontId="3" numFmtId="0" xfId="0" applyBorder="1" applyFont="1"/>
    <xf borderId="91" fillId="0" fontId="3" numFmtId="0" xfId="0" applyBorder="1" applyFont="1"/>
    <xf borderId="92" fillId="0" fontId="3" numFmtId="0" xfId="0" applyBorder="1" applyFont="1"/>
    <xf borderId="93" fillId="0" fontId="3" numFmtId="0" xfId="0" applyBorder="1" applyFont="1"/>
    <xf borderId="94" fillId="0" fontId="3" numFmtId="0" xfId="0" applyBorder="1" applyFont="1"/>
    <xf borderId="95" fillId="0" fontId="3" numFmtId="0" xfId="0" applyBorder="1" applyFont="1"/>
    <xf borderId="80" fillId="5" fontId="40" numFmtId="0" xfId="0" applyAlignment="1" applyBorder="1" applyFont="1">
      <alignment shrinkToFit="0" vertical="bottom" wrapText="0"/>
    </xf>
    <xf borderId="90" fillId="8" fontId="41" numFmtId="0" xfId="0" applyAlignment="1" applyBorder="1" applyFont="1">
      <alignment horizontal="center" readingOrder="0" shrinkToFit="0" vertical="center" wrapText="0"/>
    </xf>
    <xf borderId="96" fillId="8" fontId="41" numFmtId="0" xfId="0" applyAlignment="1" applyBorder="1" applyFont="1">
      <alignment horizontal="center" readingOrder="0" shrinkToFit="0" vertical="center" wrapText="0"/>
    </xf>
    <xf borderId="97" fillId="8" fontId="41" numFmtId="0" xfId="0" applyAlignment="1" applyBorder="1" applyFont="1">
      <alignment horizontal="center" readingOrder="0" shrinkToFit="0" vertical="center" wrapText="0"/>
    </xf>
    <xf borderId="98" fillId="8" fontId="41" numFmtId="0" xfId="0" applyAlignment="1" applyBorder="1" applyFont="1">
      <alignment horizontal="center" readingOrder="0" shrinkToFit="0" vertical="center" wrapText="0"/>
    </xf>
    <xf borderId="99" fillId="8" fontId="41" numFmtId="0" xfId="0" applyAlignment="1" applyBorder="1" applyFont="1">
      <alignment horizontal="center" readingOrder="0" shrinkToFit="0" vertical="center" wrapText="0"/>
    </xf>
    <xf borderId="100" fillId="8" fontId="41" numFmtId="0" xfId="0" applyAlignment="1" applyBorder="1" applyFont="1">
      <alignment horizontal="center" readingOrder="0" shrinkToFit="0" vertical="center" wrapText="0"/>
    </xf>
    <xf borderId="79" fillId="5" fontId="40" numFmtId="0" xfId="0" applyAlignment="1" applyBorder="1" applyFont="1">
      <alignment shrinkToFit="0" vertical="bottom" wrapText="0"/>
    </xf>
    <xf borderId="101" fillId="7" fontId="42" numFmtId="0" xfId="0" applyAlignment="1" applyBorder="1" applyFont="1">
      <alignment horizontal="center" shrinkToFit="0" vertical="center" wrapText="1"/>
    </xf>
    <xf borderId="102" fillId="7" fontId="42" numFmtId="0" xfId="0" applyAlignment="1" applyBorder="1" applyFont="1">
      <alignment horizontal="center" shrinkToFit="0" vertical="center" wrapText="1"/>
    </xf>
    <xf borderId="103" fillId="7" fontId="42" numFmtId="0" xfId="0" applyAlignment="1" applyBorder="1" applyFont="1">
      <alignment horizontal="center" shrinkToFit="0" vertical="center" wrapText="1"/>
    </xf>
    <xf borderId="104" fillId="7" fontId="42" numFmtId="0" xfId="0" applyAlignment="1" applyBorder="1" applyFont="1">
      <alignment horizontal="center" readingOrder="0" shrinkToFit="0" vertical="center" wrapText="1"/>
    </xf>
    <xf borderId="105" fillId="5" fontId="9" numFmtId="0" xfId="0" applyAlignment="1" applyBorder="1" applyFont="1">
      <alignment horizontal="center" readingOrder="0" shrinkToFit="0" vertical="center" wrapText="1"/>
    </xf>
    <xf borderId="106" fillId="7" fontId="42" numFmtId="0" xfId="0" applyAlignment="1" applyBorder="1" applyFont="1">
      <alignment horizontal="center" readingOrder="0" shrinkToFit="0" vertical="center" wrapText="1"/>
    </xf>
    <xf borderId="107" fillId="5" fontId="9" numFmtId="0" xfId="0" applyAlignment="1" applyBorder="1" applyFont="1">
      <alignment horizontal="center" readingOrder="0" shrinkToFit="0" vertical="center" wrapText="1"/>
    </xf>
    <xf borderId="108" fillId="7" fontId="42" numFmtId="0" xfId="0" applyAlignment="1" applyBorder="1" applyFont="1">
      <alignment horizontal="center" shrinkToFit="0" vertical="center" wrapText="1"/>
    </xf>
    <xf borderId="109" fillId="7" fontId="42" numFmtId="0" xfId="0" applyAlignment="1" applyBorder="1" applyFont="1">
      <alignment horizontal="center" shrinkToFit="0" vertical="center" wrapText="1"/>
    </xf>
    <xf borderId="110" fillId="7" fontId="42" numFmtId="0" xfId="0" applyAlignment="1" applyBorder="1" applyFont="1">
      <alignment horizontal="center" shrinkToFit="0" vertical="center" wrapText="1"/>
    </xf>
    <xf borderId="111" fillId="7" fontId="42" numFmtId="0" xfId="0" applyAlignment="1" applyBorder="1" applyFont="1">
      <alignment horizontal="center" readingOrder="0" shrinkToFit="0" vertical="center" wrapText="1"/>
    </xf>
    <xf borderId="112" fillId="7" fontId="42" numFmtId="0" xfId="0" applyAlignment="1" applyBorder="1" applyFont="1">
      <alignment horizontal="center" readingOrder="0" shrinkToFit="0" vertical="center" wrapText="1"/>
    </xf>
    <xf borderId="113" fillId="5" fontId="9" numFmtId="0" xfId="0" applyAlignment="1" applyBorder="1" applyFont="1">
      <alignment horizontal="center" readingOrder="0" shrinkToFit="0" vertical="center" wrapText="1"/>
    </xf>
    <xf borderId="0" fillId="5" fontId="34" numFmtId="0" xfId="0" applyAlignment="1" applyFont="1">
      <alignment horizontal="center" readingOrder="0" shrinkToFit="0" vertical="center" wrapText="0"/>
    </xf>
    <xf borderId="78" fillId="5" fontId="37" numFmtId="0" xfId="0" applyAlignment="1" applyBorder="1" applyFont="1">
      <alignment horizontal="left" readingOrder="0" shrinkToFit="0" vertical="center" wrapText="0"/>
    </xf>
    <xf borderId="29" fillId="5" fontId="43" numFmtId="0" xfId="0" applyAlignment="1" applyBorder="1" applyFont="1">
      <alignment shrinkToFit="0" vertical="center" wrapText="0"/>
    </xf>
    <xf borderId="114" fillId="5" fontId="23" numFmtId="0" xfId="0" applyAlignment="1" applyBorder="1" applyFont="1">
      <alignment shrinkToFit="0" vertical="bottom" wrapText="0"/>
    </xf>
    <xf borderId="115" fillId="8" fontId="44" numFmtId="0" xfId="0" applyAlignment="1" applyBorder="1" applyFont="1">
      <alignment horizontal="center" readingOrder="0" shrinkToFit="0" vertical="center" wrapText="0"/>
    </xf>
    <xf borderId="115" fillId="0" fontId="3" numFmtId="0" xfId="0" applyBorder="1" applyFont="1"/>
    <xf borderId="116" fillId="0" fontId="3" numFmtId="0" xfId="0" applyBorder="1" applyFont="1"/>
    <xf borderId="117" fillId="4" fontId="24" numFmtId="0" xfId="0" applyAlignment="1" applyBorder="1" applyFont="1">
      <alignment horizontal="center" readingOrder="0" shrinkToFit="0" vertical="center" wrapText="1"/>
    </xf>
    <xf borderId="118" fillId="4" fontId="24" numFmtId="0" xfId="0" applyAlignment="1" applyBorder="1" applyFont="1">
      <alignment horizontal="center" readingOrder="0" shrinkToFit="0" vertical="center" wrapText="1"/>
    </xf>
    <xf borderId="119" fillId="4" fontId="24" numFmtId="0" xfId="0" applyAlignment="1" applyBorder="1" applyFont="1">
      <alignment horizontal="center" readingOrder="0" shrinkToFit="0" vertical="center" wrapText="1"/>
    </xf>
    <xf borderId="120" fillId="4" fontId="39" numFmtId="0" xfId="0" applyAlignment="1" applyBorder="1" applyFont="1">
      <alignment horizontal="center" readingOrder="0" shrinkToFit="0" vertical="center" wrapText="1"/>
    </xf>
    <xf borderId="121" fillId="4" fontId="24" numFmtId="0" xfId="0" applyAlignment="1" applyBorder="1" applyFont="1">
      <alignment horizontal="center" readingOrder="0" shrinkToFit="0" vertical="center" wrapText="1"/>
    </xf>
    <xf borderId="122" fillId="0" fontId="3" numFmtId="0" xfId="0" applyBorder="1" applyFont="1"/>
    <xf borderId="123" fillId="0" fontId="3" numFmtId="0" xfId="0" applyBorder="1" applyFont="1"/>
    <xf borderId="124" fillId="0" fontId="3" numFmtId="0" xfId="0" applyBorder="1" applyFont="1"/>
    <xf borderId="39" fillId="2" fontId="24" numFmtId="0" xfId="0" applyAlignment="1" applyBorder="1" applyFont="1">
      <alignment horizontal="center" readingOrder="0" shrinkToFit="0" vertical="center" wrapText="0"/>
    </xf>
    <xf borderId="125" fillId="2" fontId="24" numFmtId="0" xfId="0" applyAlignment="1" applyBorder="1" applyFont="1">
      <alignment horizontal="center" readingOrder="0" shrinkToFit="0" vertical="center" wrapText="1"/>
    </xf>
    <xf borderId="52" fillId="2" fontId="24" numFmtId="0" xfId="0" applyAlignment="1" applyBorder="1" applyFont="1">
      <alignment horizontal="center" readingOrder="0" shrinkToFit="0" vertical="center" wrapText="1"/>
    </xf>
    <xf borderId="38" fillId="2" fontId="24" numFmtId="0" xfId="0" applyAlignment="1" applyBorder="1" applyFont="1">
      <alignment horizontal="center" readingOrder="0" shrinkToFit="0" vertical="center" wrapText="1"/>
    </xf>
    <xf borderId="126" fillId="2" fontId="24" numFmtId="0" xfId="0" applyAlignment="1" applyBorder="1" applyFont="1">
      <alignment horizontal="center" readingOrder="0" shrinkToFit="0" vertical="center" wrapText="1"/>
    </xf>
    <xf borderId="127" fillId="0" fontId="3" numFmtId="0" xfId="0" applyBorder="1" applyFont="1"/>
    <xf borderId="128" fillId="0" fontId="3" numFmtId="0" xfId="0" applyBorder="1" applyFont="1"/>
    <xf borderId="129" fillId="6" fontId="24" numFmtId="0" xfId="0" applyAlignment="1" applyBorder="1" applyFont="1">
      <alignment horizontal="center" readingOrder="0" shrinkToFit="0" vertical="center" wrapText="1"/>
    </xf>
    <xf borderId="130" fillId="6" fontId="24" numFmtId="0" xfId="0" applyAlignment="1" applyBorder="1" applyFont="1">
      <alignment horizontal="center" readingOrder="0" shrinkToFit="0" vertical="center" wrapText="1"/>
    </xf>
    <xf borderId="131" fillId="9" fontId="24" numFmtId="0" xfId="0" applyAlignment="1" applyBorder="1" applyFill="1" applyFont="1">
      <alignment horizontal="center" readingOrder="0" shrinkToFit="0" vertical="center" wrapText="1"/>
    </xf>
    <xf borderId="132" fillId="6" fontId="24" numFmtId="0" xfId="0" applyAlignment="1" applyBorder="1" applyFont="1">
      <alignment horizontal="center" readingOrder="0" shrinkToFit="0" vertical="center" wrapText="1"/>
    </xf>
    <xf borderId="131" fillId="6" fontId="24" numFmtId="0" xfId="0" applyAlignment="1" applyBorder="1" applyFont="1">
      <alignment horizontal="center" readingOrder="0" shrinkToFit="0" vertical="center" wrapText="1"/>
    </xf>
    <xf borderId="133" fillId="0" fontId="3" numFmtId="0" xfId="0" applyBorder="1" applyFont="1"/>
    <xf borderId="0" fillId="8" fontId="41" numFmtId="0" xfId="0" applyAlignment="1" applyFont="1">
      <alignment horizontal="center" readingOrder="0" shrinkToFit="0" vertical="center" wrapText="0"/>
    </xf>
    <xf borderId="134" fillId="7" fontId="42" numFmtId="0" xfId="0" applyAlignment="1" applyBorder="1" applyFont="1">
      <alignment horizontal="center" shrinkToFit="0" vertical="center" wrapText="1"/>
    </xf>
    <xf borderId="135" fillId="5" fontId="42" numFmtId="0" xfId="0" applyAlignment="1" applyBorder="1" applyFont="1">
      <alignment horizontal="left" shrinkToFit="0" vertical="center" wrapText="1"/>
    </xf>
    <xf borderId="46" fillId="7" fontId="42" numFmtId="0" xfId="0" applyAlignment="1" applyBorder="1" applyFont="1">
      <alignment horizontal="center" readingOrder="0" shrinkToFit="0" vertical="center" wrapText="1"/>
    </xf>
    <xf borderId="136" fillId="5" fontId="42" numFmtId="0" xfId="0" applyAlignment="1" applyBorder="1" applyFont="1">
      <alignment horizontal="center" readingOrder="0" shrinkToFit="0" vertical="center" wrapText="1"/>
    </xf>
    <xf borderId="48" fillId="5" fontId="42" numFmtId="0" xfId="0" applyAlignment="1" applyBorder="1" applyFont="1">
      <alignment horizontal="center" shrinkToFit="0" vertical="center" wrapText="1"/>
    </xf>
    <xf borderId="137" fillId="5" fontId="42" numFmtId="0" xfId="0" applyAlignment="1" applyBorder="1" applyFont="1">
      <alignment horizontal="left" shrinkToFit="0" vertical="center" wrapText="1"/>
    </xf>
    <xf borderId="48" fillId="5" fontId="42" numFmtId="171" xfId="0" applyAlignment="1" applyBorder="1" applyFont="1" applyNumberFormat="1">
      <alignment shrinkToFit="0" vertical="center" wrapText="1"/>
    </xf>
    <xf borderId="137" fillId="5" fontId="42" numFmtId="171" xfId="0" applyAlignment="1" applyBorder="1" applyFont="1" applyNumberFormat="1">
      <alignment shrinkToFit="0" vertical="center" wrapText="1"/>
    </xf>
    <xf borderId="138" fillId="7" fontId="45" numFmtId="0" xfId="0" applyAlignment="1" applyBorder="1" applyFont="1">
      <alignment horizontal="center" readingOrder="0" shrinkToFit="0" vertical="center" wrapText="1"/>
    </xf>
    <xf borderId="139" fillId="10" fontId="42" numFmtId="0" xfId="0" applyAlignment="1" applyBorder="1" applyFill="1" applyFont="1">
      <alignment horizontal="left" shrinkToFit="0" vertical="center" wrapText="1"/>
    </xf>
    <xf borderId="140" fillId="10" fontId="42" numFmtId="0" xfId="0" applyAlignment="1" applyBorder="1" applyFont="1">
      <alignment horizontal="center" readingOrder="0" shrinkToFit="0" vertical="center" wrapText="1"/>
    </xf>
    <xf borderId="54" fillId="10" fontId="42" numFmtId="0" xfId="0" applyAlignment="1" applyBorder="1" applyFont="1">
      <alignment horizontal="center" shrinkToFit="0" vertical="center" wrapText="1"/>
    </xf>
    <xf borderId="141" fillId="10" fontId="42" numFmtId="0" xfId="0" applyAlignment="1" applyBorder="1" applyFont="1">
      <alignment horizontal="left" shrinkToFit="0" vertical="center" wrapText="1"/>
    </xf>
    <xf borderId="54" fillId="10" fontId="42" numFmtId="171" xfId="0" applyAlignment="1" applyBorder="1" applyFont="1" applyNumberFormat="1">
      <alignment shrinkToFit="0" vertical="center" wrapText="1"/>
    </xf>
    <xf borderId="141" fillId="10" fontId="42" numFmtId="171" xfId="0" applyAlignment="1" applyBorder="1" applyFont="1" applyNumberFormat="1">
      <alignment shrinkToFit="0" vertical="center" wrapText="1"/>
    </xf>
    <xf borderId="139" fillId="5" fontId="42" numFmtId="0" xfId="0" applyAlignment="1" applyBorder="1" applyFont="1">
      <alignment horizontal="left" shrinkToFit="0" vertical="center" wrapText="1"/>
    </xf>
    <xf borderId="140" fillId="5" fontId="42" numFmtId="0" xfId="0" applyAlignment="1" applyBorder="1" applyFont="1">
      <alignment horizontal="center" shrinkToFit="0" vertical="center" wrapText="1"/>
    </xf>
    <xf borderId="54" fillId="5" fontId="42" numFmtId="0" xfId="0" applyAlignment="1" applyBorder="1" applyFont="1">
      <alignment horizontal="center" shrinkToFit="0" vertical="center" wrapText="1"/>
    </xf>
    <xf borderId="141" fillId="5" fontId="42" numFmtId="0" xfId="0" applyAlignment="1" applyBorder="1" applyFont="1">
      <alignment horizontal="left" shrinkToFit="0" vertical="center" wrapText="1"/>
    </xf>
    <xf borderId="54" fillId="5" fontId="42" numFmtId="171" xfId="0" applyAlignment="1" applyBorder="1" applyFont="1" applyNumberFormat="1">
      <alignment shrinkToFit="0" vertical="center" wrapText="1"/>
    </xf>
    <xf borderId="141" fillId="5" fontId="42" numFmtId="171" xfId="0" applyAlignment="1" applyBorder="1" applyFont="1" applyNumberFormat="1">
      <alignment shrinkToFit="0" vertical="center" wrapText="1"/>
    </xf>
    <xf borderId="133" fillId="7" fontId="45" numFmtId="0" xfId="0" applyAlignment="1" applyBorder="1" applyFont="1">
      <alignment horizontal="center" readingOrder="0" shrinkToFit="0" vertical="center" wrapText="1"/>
    </xf>
    <xf borderId="142" fillId="7" fontId="42" numFmtId="0" xfId="0" applyAlignment="1" applyBorder="1" applyFont="1">
      <alignment horizontal="center" shrinkToFit="0" vertical="center" wrapText="1"/>
    </xf>
    <xf borderId="143" fillId="7" fontId="42" numFmtId="0" xfId="0" applyAlignment="1" applyBorder="1" applyFont="1">
      <alignment horizontal="center" shrinkToFit="0" vertical="center" wrapText="1"/>
    </xf>
    <xf borderId="144" fillId="10" fontId="42" numFmtId="0" xfId="0" applyAlignment="1" applyBorder="1" applyFont="1">
      <alignment horizontal="left" shrinkToFit="0" vertical="center" wrapText="1"/>
    </xf>
    <xf borderId="59" fillId="7" fontId="42" numFmtId="0" xfId="0" applyAlignment="1" applyBorder="1" applyFont="1">
      <alignment horizontal="center" readingOrder="0" shrinkToFit="0" vertical="center" wrapText="1"/>
    </xf>
    <xf borderId="145" fillId="10" fontId="42" numFmtId="0" xfId="0" applyAlignment="1" applyBorder="1" applyFont="1">
      <alignment horizontal="center" readingOrder="0" shrinkToFit="0" vertical="center" wrapText="1"/>
    </xf>
    <xf borderId="61" fillId="10" fontId="42" numFmtId="0" xfId="0" applyAlignment="1" applyBorder="1" applyFont="1">
      <alignment horizontal="center" shrinkToFit="0" vertical="center" wrapText="1"/>
    </xf>
    <xf borderId="146" fillId="10" fontId="42" numFmtId="0" xfId="0" applyAlignment="1" applyBorder="1" applyFont="1">
      <alignment horizontal="left" shrinkToFit="0" vertical="center" wrapText="1"/>
    </xf>
    <xf borderId="61" fillId="10" fontId="42" numFmtId="171" xfId="0" applyAlignment="1" applyBorder="1" applyFont="1" applyNumberFormat="1">
      <alignment shrinkToFit="0" vertical="center" wrapText="1"/>
    </xf>
    <xf borderId="146" fillId="10" fontId="42" numFmtId="171" xfId="0" applyAlignment="1" applyBorder="1" applyFont="1" applyNumberFormat="1">
      <alignment shrinkToFit="0" vertical="center" wrapText="1"/>
    </xf>
    <xf borderId="147" fillId="7" fontId="45" numFmtId="0" xfId="0" applyAlignment="1" applyBorder="1" applyFont="1">
      <alignment horizontal="center" readingOrder="0" shrinkToFit="0" vertical="center" wrapText="1"/>
    </xf>
    <xf borderId="148" fillId="11" fontId="27" numFmtId="1" xfId="0" applyAlignment="1" applyBorder="1" applyFill="1" applyFont="1" applyNumberFormat="1">
      <alignment horizontal="center" readingOrder="0" shrinkToFit="0" textRotation="90" vertical="center" wrapText="1"/>
    </xf>
    <xf borderId="149" fillId="10" fontId="46" numFmtId="1" xfId="0" applyAlignment="1" applyBorder="1" applyFont="1" applyNumberFormat="1">
      <alignment horizontal="center" readingOrder="0" shrinkToFit="0" vertical="center" wrapText="1"/>
    </xf>
    <xf borderId="150" fillId="12" fontId="27" numFmtId="1" xfId="0" applyAlignment="1" applyBorder="1" applyFill="1" applyFont="1" applyNumberFormat="1">
      <alignment horizontal="center" readingOrder="0" shrinkToFit="0" textRotation="90" vertical="center" wrapText="1"/>
    </xf>
    <xf borderId="34" fillId="10" fontId="46" numFmtId="1" xfId="0" applyAlignment="1" applyBorder="1" applyFont="1" applyNumberFormat="1">
      <alignment horizontal="center" readingOrder="0" shrinkToFit="0" vertical="center" wrapText="1"/>
    </xf>
    <xf borderId="150" fillId="13" fontId="27" numFmtId="1" xfId="0" applyAlignment="1" applyBorder="1" applyFill="1" applyFont="1" applyNumberFormat="1">
      <alignment horizontal="center" readingOrder="0" shrinkToFit="0" textRotation="90" vertical="center" wrapText="1"/>
    </xf>
    <xf borderId="151" fillId="14" fontId="27" numFmtId="1" xfId="0" applyAlignment="1" applyBorder="1" applyFill="1" applyFont="1" applyNumberFormat="1">
      <alignment horizontal="center" readingOrder="0" shrinkToFit="0" textRotation="90" vertical="center" wrapText="1"/>
    </xf>
    <xf borderId="0" fillId="10" fontId="46" numFmtId="0" xfId="0" applyAlignment="1" applyFont="1">
      <alignment horizontal="center" readingOrder="0" shrinkToFit="0" vertical="center" wrapText="1"/>
    </xf>
    <xf borderId="0" fillId="10" fontId="46" numFmtId="0" xfId="0" applyAlignment="1" applyFont="1">
      <alignment horizontal="center" readingOrder="0" shrinkToFit="0" textRotation="0" vertical="center" wrapText="1"/>
    </xf>
    <xf borderId="152" fillId="15" fontId="27" numFmtId="1" xfId="0" applyAlignment="1" applyBorder="1" applyFill="1" applyFont="1" applyNumberFormat="1">
      <alignment horizontal="center" readingOrder="0" shrinkToFit="0" textRotation="90" vertical="center" wrapText="1"/>
    </xf>
    <xf borderId="0" fillId="10" fontId="47" numFmtId="0" xfId="0" applyAlignment="1" applyFont="1">
      <alignment shrinkToFit="0" wrapText="1"/>
    </xf>
    <xf borderId="0" fillId="10" fontId="3" numFmtId="0" xfId="0" applyFont="1"/>
    <xf borderId="81" fillId="2" fontId="48" numFmtId="0" xfId="0" applyAlignment="1" applyBorder="1" applyFont="1">
      <alignment horizontal="center" readingOrder="0" shrinkToFit="0" vertical="center" wrapText="1"/>
    </xf>
    <xf borderId="153" fillId="2" fontId="48" numFmtId="0" xfId="0" applyAlignment="1" applyBorder="1" applyFont="1">
      <alignment horizontal="center" readingOrder="0" shrinkToFit="0" vertical="center" wrapText="1"/>
    </xf>
    <xf borderId="154" fillId="0" fontId="3" numFmtId="0" xfId="0" applyBorder="1" applyFont="1"/>
    <xf borderId="155" fillId="0" fontId="3" numFmtId="0" xfId="0" applyBorder="1" applyFont="1"/>
    <xf borderId="156" fillId="2" fontId="48" numFmtId="0" xfId="0" applyAlignment="1" applyBorder="1" applyFont="1">
      <alignment horizontal="center" readingOrder="0" shrinkToFit="0" vertical="center" wrapText="1"/>
    </xf>
    <xf borderId="157" fillId="0" fontId="3" numFmtId="0" xfId="0" applyBorder="1" applyFont="1"/>
    <xf borderId="158" fillId="0" fontId="3" numFmtId="0" xfId="0" applyBorder="1" applyFont="1"/>
    <xf borderId="156" fillId="2" fontId="48" numFmtId="0" xfId="0" applyAlignment="1" applyBorder="1" applyFont="1">
      <alignment horizontal="center" readingOrder="0" shrinkToFit="0" vertical="center" wrapText="0"/>
    </xf>
    <xf borderId="159" fillId="7" fontId="8" numFmtId="0" xfId="0" applyAlignment="1" applyBorder="1" applyFont="1">
      <alignment horizontal="center" readingOrder="0" shrinkToFit="0" vertical="center" wrapText="1"/>
    </xf>
    <xf borderId="156" fillId="7" fontId="8" numFmtId="0" xfId="0" applyAlignment="1" applyBorder="1" applyFont="1">
      <alignment horizontal="center" readingOrder="0" shrinkToFit="0" vertical="center" wrapText="1"/>
    </xf>
    <xf borderId="160" fillId="7" fontId="49" numFmtId="0" xfId="0" applyAlignment="1" applyBorder="1" applyFont="1">
      <alignment horizontal="center" readingOrder="0" shrinkToFit="0" vertical="center" wrapText="1"/>
    </xf>
    <xf borderId="42" fillId="7" fontId="49" numFmtId="0" xfId="0" applyAlignment="1" applyBorder="1" applyFont="1">
      <alignment horizontal="center" readingOrder="0" shrinkToFit="0" vertical="center" wrapText="1"/>
    </xf>
    <xf borderId="161" fillId="7" fontId="49" numFmtId="0" xfId="0" applyAlignment="1" applyBorder="1" applyFont="1">
      <alignment horizontal="center" readingOrder="0" shrinkToFit="0" vertical="center" wrapText="1"/>
    </xf>
    <xf borderId="162" fillId="0" fontId="3" numFmtId="0" xfId="0" applyBorder="1" applyFont="1"/>
    <xf borderId="163" fillId="7" fontId="49" numFmtId="0" xfId="0" applyAlignment="1" applyBorder="1" applyFont="1">
      <alignment horizontal="center" readingOrder="0" shrinkToFit="0" vertical="center" wrapText="1"/>
    </xf>
    <xf borderId="164" fillId="0" fontId="3" numFmtId="0" xfId="0" applyBorder="1" applyFont="1"/>
    <xf borderId="165" fillId="7" fontId="49" numFmtId="0" xfId="0" applyAlignment="1" applyBorder="1" applyFont="1">
      <alignment horizontal="center" readingOrder="0" shrinkToFit="0" vertical="center" wrapText="1"/>
    </xf>
    <xf borderId="166" fillId="0" fontId="3" numFmtId="0" xfId="0" applyBorder="1" applyFont="1"/>
    <xf borderId="167" fillId="0" fontId="3" numFmtId="0" xfId="0" applyBorder="1" applyFont="1"/>
    <xf borderId="159" fillId="10" fontId="47" numFmtId="0" xfId="0" applyAlignment="1" applyBorder="1" applyFont="1">
      <alignment horizontal="center" readingOrder="0" shrinkToFit="0" textRotation="90" vertical="center" wrapText="1"/>
    </xf>
    <xf borderId="168" fillId="10" fontId="50" numFmtId="0" xfId="0" applyAlignment="1" applyBorder="1" applyFont="1">
      <alignment horizontal="center" readingOrder="0" shrinkToFit="0" vertical="center" wrapText="1"/>
    </xf>
    <xf borderId="169" fillId="10" fontId="50" numFmtId="0" xfId="0" applyAlignment="1" applyBorder="1" applyFont="1">
      <alignment horizontal="center" readingOrder="0" shrinkToFit="0" vertical="center" wrapText="1"/>
    </xf>
    <xf borderId="170" fillId="10" fontId="50" numFmtId="0" xfId="0" applyAlignment="1" applyBorder="1" applyFont="1">
      <alignment horizontal="center" readingOrder="0" shrinkToFit="0" vertical="center" wrapText="1"/>
    </xf>
    <xf borderId="171" fillId="7" fontId="51" numFmtId="0" xfId="0" applyAlignment="1" applyBorder="1" applyFont="1">
      <alignment horizontal="center" readingOrder="0" shrinkToFit="0" vertical="center" wrapText="0"/>
    </xf>
    <xf borderId="171" fillId="7" fontId="51" numFmtId="0" xfId="0" applyAlignment="1" applyBorder="1" applyFont="1">
      <alignment horizontal="center" readingOrder="0" shrinkToFit="0" vertical="center" wrapText="1"/>
    </xf>
    <xf borderId="171" fillId="7" fontId="51" numFmtId="3" xfId="0" applyAlignment="1" applyBorder="1" applyFont="1" applyNumberFormat="1">
      <alignment horizontal="center" readingOrder="0" shrinkToFit="0" vertical="center" wrapText="0"/>
    </xf>
    <xf borderId="172" fillId="0" fontId="3" numFmtId="0" xfId="0" applyBorder="1" applyFont="1"/>
    <xf borderId="173" fillId="0" fontId="3" numFmtId="0" xfId="0" applyBorder="1" applyFont="1"/>
    <xf borderId="174" fillId="0" fontId="3" numFmtId="0" xfId="0" applyBorder="1" applyFont="1"/>
    <xf borderId="156" fillId="7" fontId="49" numFmtId="0" xfId="0" applyAlignment="1" applyBorder="1" applyFont="1">
      <alignment horizontal="center" readingOrder="0" shrinkToFit="0" vertical="center" wrapText="1"/>
    </xf>
    <xf borderId="171" fillId="16" fontId="36" numFmtId="0" xfId="0" applyAlignment="1" applyBorder="1" applyFill="1" applyFont="1">
      <alignment horizontal="center" readingOrder="0" shrinkToFit="0" vertical="center" wrapText="1"/>
    </xf>
    <xf borderId="171" fillId="17" fontId="36" numFmtId="0" xfId="0" applyAlignment="1" applyBorder="1" applyFill="1" applyFont="1">
      <alignment horizontal="center" readingOrder="0" shrinkToFit="0" vertical="center" wrapText="1"/>
    </xf>
    <xf borderId="171" fillId="18" fontId="36" numFmtId="0" xfId="0" applyAlignment="1" applyBorder="1" applyFill="1" applyFont="1">
      <alignment horizontal="center" readingOrder="0" shrinkToFit="0" vertical="center" wrapText="1"/>
    </xf>
    <xf borderId="171" fillId="11" fontId="36" numFmtId="0" xfId="0" applyAlignment="1" applyBorder="1" applyFont="1">
      <alignment horizontal="center" readingOrder="0" shrinkToFit="0" vertical="center" wrapText="1"/>
    </xf>
    <xf borderId="171" fillId="19" fontId="36" numFmtId="0" xfId="0" applyAlignment="1" applyBorder="1" applyFill="1" applyFont="1">
      <alignment horizontal="center" readingOrder="0" shrinkToFit="0" vertical="center" wrapText="1"/>
    </xf>
    <xf borderId="175" fillId="0" fontId="3" numFmtId="0" xfId="0" applyBorder="1" applyFont="1"/>
    <xf borderId="176" fillId="19" fontId="52" numFmtId="0" xfId="0" applyAlignment="1" applyBorder="1" applyFont="1">
      <alignment horizontal="center" readingOrder="0" shrinkToFit="0" vertical="center" wrapText="0"/>
    </xf>
    <xf borderId="177" fillId="9" fontId="52" numFmtId="0" xfId="0" applyAlignment="1" applyBorder="1" applyFont="1">
      <alignment horizontal="center" readingOrder="0" shrinkToFit="0" vertical="center" wrapText="0"/>
    </xf>
    <xf borderId="177" fillId="20" fontId="52" numFmtId="0" xfId="0" applyAlignment="1" applyBorder="1" applyFill="1" applyFont="1">
      <alignment horizontal="center" readingOrder="0" shrinkToFit="0" vertical="center" wrapText="0"/>
    </xf>
    <xf borderId="177" fillId="21" fontId="52" numFmtId="0" xfId="0" applyAlignment="1" applyBorder="1" applyFill="1" applyFont="1">
      <alignment horizontal="center" readingOrder="0" shrinkToFit="0" vertical="center" wrapText="0"/>
    </xf>
    <xf borderId="177" fillId="16" fontId="52" numFmtId="0" xfId="0" applyAlignment="1" applyBorder="1" applyFont="1">
      <alignment horizontal="center" readingOrder="0" shrinkToFit="0" vertical="center" wrapText="0"/>
    </xf>
    <xf borderId="178" fillId="22" fontId="52" numFmtId="0" xfId="0" applyAlignment="1" applyBorder="1" applyFill="1" applyFont="1">
      <alignment horizontal="center" readingOrder="0" shrinkToFit="0" vertical="center" wrapText="0"/>
    </xf>
    <xf borderId="179" fillId="7" fontId="49" numFmtId="0" xfId="0" applyAlignment="1" applyBorder="1" applyFont="1">
      <alignment horizontal="center" readingOrder="0" shrinkToFit="0" vertical="center" wrapText="1"/>
    </xf>
    <xf borderId="180" fillId="7" fontId="49" numFmtId="0" xfId="0" applyAlignment="1" applyBorder="1" applyFont="1">
      <alignment horizontal="center" readingOrder="0" shrinkToFit="0" vertical="center" wrapText="1"/>
    </xf>
    <xf borderId="181" fillId="0" fontId="47" numFmtId="0" xfId="0" applyAlignment="1" applyBorder="1" applyFont="1">
      <alignment horizontal="center" readingOrder="0" shrinkToFit="0" vertical="center" wrapText="1"/>
    </xf>
    <xf borderId="49" fillId="0" fontId="47" numFmtId="0" xfId="0" applyAlignment="1" applyBorder="1" applyFont="1">
      <alignment horizontal="center" readingOrder="0" shrinkToFit="0" vertical="center" wrapText="1"/>
    </xf>
    <xf borderId="182" fillId="0" fontId="47" numFmtId="0" xfId="0" applyAlignment="1" applyBorder="1" applyFont="1">
      <alignment horizontal="center" readingOrder="0" shrinkToFit="0" vertical="center" wrapText="1"/>
    </xf>
    <xf borderId="183" fillId="0" fontId="3" numFmtId="0" xfId="0" applyBorder="1" applyFont="1"/>
    <xf borderId="184" fillId="5" fontId="47" numFmtId="0" xfId="0" applyAlignment="1" applyBorder="1" applyFont="1">
      <alignment horizontal="left" readingOrder="0" shrinkToFit="0" vertical="center" wrapText="1"/>
    </xf>
    <xf borderId="185" fillId="0" fontId="3" numFmtId="0" xfId="0" applyBorder="1" applyFont="1"/>
    <xf borderId="182" fillId="5" fontId="47" numFmtId="0" xfId="0" applyAlignment="1" applyBorder="1" applyFont="1">
      <alignment horizontal="left" readingOrder="0" shrinkToFit="0" vertical="center" wrapText="1"/>
    </xf>
    <xf borderId="136" fillId="0" fontId="3" numFmtId="0" xfId="0" applyBorder="1" applyFont="1"/>
    <xf borderId="186" fillId="10" fontId="47" numFmtId="0" xfId="0" applyAlignment="1" applyBorder="1" applyFont="1">
      <alignment horizontal="center" readingOrder="0" shrinkToFit="0" textRotation="90" vertical="center" wrapText="1"/>
    </xf>
    <xf borderId="187" fillId="10" fontId="50" numFmtId="0" xfId="0" applyAlignment="1" applyBorder="1" applyFont="1">
      <alignment horizontal="center" readingOrder="0" shrinkToFit="0" vertical="center" wrapText="1"/>
    </xf>
    <xf borderId="188" fillId="10" fontId="50" numFmtId="0" xfId="0" applyAlignment="1" applyBorder="1" applyFont="1">
      <alignment horizontal="center" readingOrder="0" shrinkToFit="0" vertical="center" wrapText="1"/>
    </xf>
    <xf borderId="189" fillId="10" fontId="50" numFmtId="0" xfId="0" applyAlignment="1" applyBorder="1" applyFont="1">
      <alignment horizontal="center" readingOrder="0" shrinkToFit="0" vertical="center" wrapText="1"/>
    </xf>
    <xf borderId="190" fillId="10" fontId="53" numFmtId="0" xfId="0" applyAlignment="1" applyBorder="1" applyFont="1">
      <alignment horizontal="center" readingOrder="0" shrinkToFit="0" vertical="center" wrapText="0"/>
    </xf>
    <xf borderId="191" fillId="10" fontId="53" numFmtId="0" xfId="0" applyAlignment="1" applyBorder="1" applyFont="1">
      <alignment horizontal="center" readingOrder="0" shrinkToFit="0" vertical="center" wrapText="0"/>
    </xf>
    <xf borderId="192" fillId="23" fontId="53" numFmtId="0" xfId="0" applyAlignment="1" applyBorder="1" applyFill="1" applyFont="1">
      <alignment horizontal="center" readingOrder="0" shrinkToFit="0" vertical="center" wrapText="0"/>
    </xf>
    <xf borderId="192" fillId="23" fontId="53" numFmtId="170" xfId="0" applyAlignment="1" applyBorder="1" applyFont="1" applyNumberFormat="1">
      <alignment horizontal="center" readingOrder="0" shrinkToFit="0" vertical="center" wrapText="0"/>
    </xf>
    <xf borderId="193" fillId="19" fontId="52" numFmtId="0" xfId="0" applyAlignment="1" applyBorder="1" applyFont="1">
      <alignment horizontal="center" readingOrder="0" shrinkToFit="0" vertical="center" wrapText="0"/>
    </xf>
    <xf borderId="168" fillId="21" fontId="54" numFmtId="0" xfId="0" applyAlignment="1" applyBorder="1" applyFont="1">
      <alignment horizontal="center" readingOrder="0" shrinkToFit="0" vertical="center" wrapText="1"/>
    </xf>
    <xf borderId="169" fillId="16" fontId="54" numFmtId="0" xfId="0" applyAlignment="1" applyBorder="1" applyFont="1">
      <alignment horizontal="center" readingOrder="0" shrinkToFit="0" vertical="center" wrapText="1"/>
    </xf>
    <xf borderId="169" fillId="22" fontId="54" numFmtId="0" xfId="0" applyAlignment="1" applyBorder="1" applyFont="1">
      <alignment horizontal="center" readingOrder="0" shrinkToFit="0" vertical="center" wrapText="1"/>
    </xf>
    <xf borderId="194" fillId="22" fontId="54" numFmtId="0" xfId="0" applyAlignment="1" applyBorder="1" applyFont="1">
      <alignment horizontal="center" readingOrder="0" shrinkToFit="0" vertical="center" wrapText="1"/>
    </xf>
    <xf borderId="170" fillId="22" fontId="54" numFmtId="0" xfId="0" applyAlignment="1" applyBorder="1" applyFont="1">
      <alignment horizontal="center" readingOrder="0" shrinkToFit="0" vertical="center" wrapText="1"/>
    </xf>
    <xf borderId="171" fillId="16" fontId="36" numFmtId="10" xfId="0" applyAlignment="1" applyBorder="1" applyFont="1" applyNumberFormat="1">
      <alignment horizontal="center" readingOrder="0" shrinkToFit="0" vertical="center" wrapText="1"/>
    </xf>
    <xf borderId="171" fillId="17" fontId="36" numFmtId="10" xfId="0" applyAlignment="1" applyBorder="1" applyFont="1" applyNumberFormat="1">
      <alignment horizontal="center" readingOrder="0" shrinkToFit="0" vertical="center" wrapText="1"/>
    </xf>
    <xf borderId="171" fillId="18" fontId="36" numFmtId="10" xfId="0" applyAlignment="1" applyBorder="1" applyFont="1" applyNumberFormat="1">
      <alignment horizontal="center" readingOrder="0" shrinkToFit="0" vertical="center" wrapText="1"/>
    </xf>
    <xf borderId="171" fillId="11" fontId="36" numFmtId="10" xfId="0" applyAlignment="1" applyBorder="1" applyFont="1" applyNumberFormat="1">
      <alignment horizontal="center" readingOrder="0" shrinkToFit="0" vertical="center" wrapText="1"/>
    </xf>
    <xf borderId="171" fillId="19" fontId="36" numFmtId="10" xfId="0" applyAlignment="1" applyBorder="1" applyFont="1" applyNumberFormat="1">
      <alignment horizontal="center" readingOrder="0" shrinkToFit="0" vertical="center" wrapText="1"/>
    </xf>
    <xf borderId="195" fillId="19" fontId="16" numFmtId="0" xfId="0" applyAlignment="1" applyBorder="1" applyFont="1">
      <alignment horizontal="center" readingOrder="0" shrinkToFit="0" vertical="center" wrapText="1"/>
    </xf>
    <xf borderId="196" fillId="5" fontId="55" numFmtId="0" xfId="0" applyAlignment="1" applyBorder="1" applyFont="1">
      <alignment horizontal="center" readingOrder="0" vertical="center"/>
    </xf>
    <xf borderId="197" fillId="3" fontId="56" numFmtId="0" xfId="0" applyAlignment="1" applyBorder="1" applyFont="1">
      <alignment horizontal="center" readingOrder="0" vertical="center"/>
    </xf>
    <xf borderId="198" fillId="3" fontId="56" numFmtId="0" xfId="0" applyAlignment="1" applyBorder="1" applyFont="1">
      <alignment horizontal="center" readingOrder="0" vertical="center"/>
    </xf>
    <xf borderId="199" fillId="3" fontId="56" numFmtId="0" xfId="0" applyAlignment="1" applyBorder="1" applyFont="1">
      <alignment horizontal="center" readingOrder="0" vertical="center"/>
    </xf>
    <xf borderId="200" fillId="5" fontId="47" numFmtId="0" xfId="0" applyAlignment="1" applyBorder="1" applyFont="1">
      <alignment horizontal="center" readingOrder="0" shrinkToFit="0" vertical="center" wrapText="1"/>
    </xf>
    <xf borderId="185" fillId="5" fontId="47" numFmtId="0" xfId="0" applyAlignment="1" applyBorder="1" applyFont="1">
      <alignment horizontal="center" readingOrder="0" shrinkToFit="0" vertical="center" wrapText="1"/>
    </xf>
    <xf borderId="201" fillId="5" fontId="47" numFmtId="0" xfId="0" applyAlignment="1" applyBorder="1" applyFont="1">
      <alignment horizontal="center" readingOrder="0" shrinkToFit="0" vertical="center" wrapText="1"/>
    </xf>
    <xf borderId="9" fillId="0" fontId="47" numFmtId="0" xfId="0" applyAlignment="1" applyBorder="1" applyFont="1">
      <alignment horizontal="center" readingOrder="0" shrinkToFit="0" vertical="center" wrapText="1"/>
    </xf>
    <xf borderId="202" fillId="0" fontId="47" numFmtId="0" xfId="0" applyAlignment="1" applyBorder="1" applyFont="1">
      <alignment horizontal="center" readingOrder="0" shrinkToFit="0" vertical="center" wrapText="1"/>
    </xf>
    <xf borderId="203" fillId="0" fontId="3" numFmtId="0" xfId="0" applyBorder="1" applyFont="1"/>
    <xf borderId="186" fillId="0" fontId="3" numFmtId="0" xfId="0" applyBorder="1" applyFont="1"/>
    <xf borderId="187" fillId="10" fontId="53" numFmtId="0" xfId="0" applyAlignment="1" applyBorder="1" applyFont="1">
      <alignment horizontal="center" readingOrder="0" shrinkToFit="0" vertical="center" wrapText="0"/>
    </xf>
    <xf borderId="188" fillId="10" fontId="53" numFmtId="0" xfId="0" applyAlignment="1" applyBorder="1" applyFont="1">
      <alignment horizontal="center" readingOrder="0" shrinkToFit="0" vertical="center" wrapText="0"/>
    </xf>
    <xf borderId="189" fillId="19" fontId="52" numFmtId="0" xfId="0" applyAlignment="1" applyBorder="1" applyFont="1">
      <alignment horizontal="center" readingOrder="0" shrinkToFit="0" vertical="center" wrapText="0"/>
    </xf>
    <xf borderId="187" fillId="20" fontId="54" numFmtId="0" xfId="0" applyAlignment="1" applyBorder="1" applyFont="1">
      <alignment horizontal="center" readingOrder="0" shrinkToFit="0" vertical="center" wrapText="1"/>
    </xf>
    <xf borderId="188" fillId="21" fontId="54" numFmtId="0" xfId="0" applyAlignment="1" applyBorder="1" applyFont="1">
      <alignment horizontal="center" readingOrder="0" shrinkToFit="0" vertical="center" wrapText="1"/>
    </xf>
    <xf borderId="204" fillId="21" fontId="54" numFmtId="0" xfId="0" applyAlignment="1" applyBorder="1" applyFont="1">
      <alignment horizontal="center" readingOrder="0" shrinkToFit="0" vertical="center" wrapText="1"/>
    </xf>
    <xf borderId="204" fillId="16" fontId="54" numFmtId="0" xfId="0" applyAlignment="1" applyBorder="1" applyFont="1">
      <alignment horizontal="center" readingOrder="0" shrinkToFit="0" vertical="center" wrapText="1"/>
    </xf>
    <xf borderId="189" fillId="16" fontId="54" numFmtId="0" xfId="0" applyAlignment="1" applyBorder="1" applyFont="1">
      <alignment horizontal="center" readingOrder="0" shrinkToFit="0" vertical="center" wrapText="1"/>
    </xf>
    <xf borderId="205" fillId="9" fontId="16" numFmtId="0" xfId="0" applyAlignment="1" applyBorder="1" applyFont="1">
      <alignment horizontal="center" readingOrder="0" shrinkToFit="0" vertical="center" wrapText="1"/>
    </xf>
    <xf borderId="206" fillId="5" fontId="55" numFmtId="0" xfId="0" applyAlignment="1" applyBorder="1" applyFont="1">
      <alignment horizontal="center" readingOrder="0" vertical="center"/>
    </xf>
    <xf borderId="207" fillId="5" fontId="57" numFmtId="0" xfId="0" applyAlignment="1" applyBorder="1" applyFont="1">
      <alignment horizontal="center" readingOrder="0" vertical="center"/>
    </xf>
    <xf borderId="208" fillId="3" fontId="56" numFmtId="0" xfId="0" applyAlignment="1" applyBorder="1" applyFont="1">
      <alignment horizontal="center" readingOrder="0" vertical="center"/>
    </xf>
    <xf borderId="188" fillId="3" fontId="56" numFmtId="0" xfId="0" applyAlignment="1" applyBorder="1" applyFont="1">
      <alignment horizontal="center" readingOrder="0" vertical="center"/>
    </xf>
    <xf borderId="188" fillId="3" fontId="56" numFmtId="0" xfId="0" applyAlignment="1" applyBorder="1" applyFont="1">
      <alignment horizontal="center" readingOrder="0" vertical="center"/>
    </xf>
    <xf borderId="209" fillId="3" fontId="56" numFmtId="0" xfId="0" applyAlignment="1" applyBorder="1" applyFont="1">
      <alignment horizontal="center" readingOrder="0" vertical="center"/>
    </xf>
    <xf borderId="210" fillId="5" fontId="47" numFmtId="0" xfId="0" applyAlignment="1" applyBorder="1" applyFont="1">
      <alignment horizontal="center" readingOrder="0" shrinkToFit="0" vertical="center" wrapText="1"/>
    </xf>
    <xf borderId="200" fillId="0" fontId="47" numFmtId="0" xfId="0" applyAlignment="1" applyBorder="1" applyFont="1">
      <alignment horizontal="center" readingOrder="0" shrinkToFit="0" vertical="center" wrapText="1"/>
    </xf>
    <xf borderId="211" fillId="10" fontId="50" numFmtId="0" xfId="0" applyAlignment="1" applyBorder="1" applyFont="1">
      <alignment horizontal="center" readingOrder="0" shrinkToFit="0" vertical="center" wrapText="1"/>
    </xf>
    <xf borderId="212" fillId="10" fontId="50" numFmtId="0" xfId="0" applyAlignment="1" applyBorder="1" applyFont="1">
      <alignment horizontal="center" readingOrder="0" shrinkToFit="0" vertical="center" wrapText="1"/>
    </xf>
    <xf borderId="213" fillId="10" fontId="50" numFmtId="0" xfId="0" applyAlignment="1" applyBorder="1" applyFont="1">
      <alignment horizontal="center" readingOrder="0" shrinkToFit="0" vertical="center" wrapText="1"/>
    </xf>
    <xf borderId="189" fillId="9" fontId="52" numFmtId="0" xfId="0" applyAlignment="1" applyBorder="1" applyFont="1">
      <alignment horizontal="center" readingOrder="0" shrinkToFit="0" vertical="center" wrapText="0"/>
    </xf>
    <xf borderId="187" fillId="9" fontId="54" numFmtId="0" xfId="0" applyAlignment="1" applyBorder="1" applyFont="1">
      <alignment horizontal="center" readingOrder="0" shrinkToFit="0" vertical="center" wrapText="1"/>
    </xf>
    <xf borderId="188" fillId="20" fontId="54" numFmtId="0" xfId="0" applyAlignment="1" applyBorder="1" applyFont="1">
      <alignment horizontal="center" readingOrder="0" shrinkToFit="0" vertical="center" wrapText="1"/>
    </xf>
    <xf borderId="204" fillId="20" fontId="54" numFmtId="0" xfId="0" applyAlignment="1" applyBorder="1" applyFont="1">
      <alignment horizontal="center" readingOrder="0" shrinkToFit="0" vertical="center" wrapText="1"/>
    </xf>
    <xf borderId="189" fillId="21" fontId="54" numFmtId="0" xfId="0" applyAlignment="1" applyBorder="1" applyFont="1">
      <alignment horizontal="center" readingOrder="0" shrinkToFit="0" vertical="center" wrapText="1"/>
    </xf>
    <xf borderId="205" fillId="20" fontId="16" numFmtId="0" xfId="0" applyAlignment="1" applyBorder="1" applyFont="1">
      <alignment horizontal="center" readingOrder="0" shrinkToFit="0" vertical="center" wrapText="1"/>
    </xf>
    <xf borderId="206" fillId="5" fontId="55" numFmtId="0" xfId="0" applyAlignment="1" applyBorder="1" applyFont="1">
      <alignment horizontal="center" readingOrder="0" vertical="center"/>
    </xf>
    <xf borderId="214" fillId="5" fontId="57" numFmtId="0" xfId="0" applyAlignment="1" applyBorder="1" applyFont="1">
      <alignment horizontal="center" readingOrder="0" vertical="center"/>
    </xf>
    <xf borderId="207" fillId="5" fontId="58" numFmtId="0" xfId="0" applyAlignment="1" applyBorder="1" applyFont="1">
      <alignment horizontal="center" readingOrder="0" vertical="center"/>
    </xf>
    <xf borderId="209" fillId="3" fontId="56" numFmtId="0" xfId="0" applyAlignment="1" applyBorder="1" applyFont="1">
      <alignment horizontal="center" readingOrder="0" vertical="center"/>
    </xf>
    <xf borderId="215" fillId="0" fontId="47" numFmtId="0" xfId="0" applyAlignment="1" applyBorder="1" applyFont="1">
      <alignment horizontal="left" readingOrder="0" shrinkToFit="0" vertical="center" wrapText="1"/>
    </xf>
    <xf borderId="216" fillId="0" fontId="3" numFmtId="0" xfId="0" applyBorder="1" applyFont="1"/>
    <xf borderId="217" fillId="0" fontId="47" numFmtId="0" xfId="0" applyAlignment="1" applyBorder="1" applyFont="1">
      <alignment horizontal="left" readingOrder="0" shrinkToFit="0" vertical="center" wrapText="1"/>
    </xf>
    <xf borderId="218" fillId="0" fontId="3" numFmtId="0" xfId="0" applyBorder="1" applyFont="1"/>
    <xf borderId="219" fillId="0" fontId="3" numFmtId="0" xfId="0" applyBorder="1" applyFont="1"/>
    <xf borderId="171" fillId="0" fontId="47" numFmtId="0" xfId="0" applyAlignment="1" applyBorder="1" applyFont="1">
      <alignment horizontal="center" readingOrder="0" shrinkToFit="0" vertical="center" wrapText="1"/>
    </xf>
    <xf borderId="220" fillId="10" fontId="47" numFmtId="0" xfId="0" applyAlignment="1" applyBorder="1" applyFont="1">
      <alignment horizontal="center" readingOrder="0" vertical="center"/>
    </xf>
    <xf borderId="220" fillId="0" fontId="3" numFmtId="0" xfId="0" applyBorder="1" applyFont="1"/>
    <xf borderId="221" fillId="0" fontId="3" numFmtId="0" xfId="0" applyBorder="1" applyFont="1"/>
    <xf borderId="189" fillId="20" fontId="52" numFmtId="0" xfId="0" applyAlignment="1" applyBorder="1" applyFont="1">
      <alignment horizontal="center" readingOrder="0" shrinkToFit="0" vertical="center" wrapText="0"/>
    </xf>
    <xf borderId="187" fillId="19" fontId="54" numFmtId="0" xfId="0" applyAlignment="1" applyBorder="1" applyFont="1">
      <alignment horizontal="center" readingOrder="0" shrinkToFit="0" vertical="center" wrapText="1"/>
    </xf>
    <xf borderId="188" fillId="9" fontId="54" numFmtId="0" xfId="0" applyAlignment="1" applyBorder="1" applyFont="1">
      <alignment horizontal="center" readingOrder="0" shrinkToFit="0" vertical="center" wrapText="1"/>
    </xf>
    <xf borderId="189" fillId="20" fontId="54" numFmtId="0" xfId="0" applyAlignment="1" applyBorder="1" applyFont="1">
      <alignment horizontal="center" readingOrder="0" shrinkToFit="0" vertical="center" wrapText="1"/>
    </xf>
    <xf borderId="205" fillId="21" fontId="16" numFmtId="0" xfId="0" applyAlignment="1" applyBorder="1" applyFont="1">
      <alignment horizontal="center" readingOrder="0" shrinkToFit="0" vertical="center" wrapText="1"/>
    </xf>
    <xf borderId="214" fillId="5" fontId="58" numFmtId="0" xfId="0" applyAlignment="1" applyBorder="1" applyFont="1">
      <alignment horizontal="center" readingOrder="0" vertical="center"/>
    </xf>
    <xf borderId="207" fillId="5" fontId="59" numFmtId="0" xfId="0" applyAlignment="1" applyBorder="1" applyFont="1">
      <alignment horizontal="center" readingOrder="0" vertical="center"/>
    </xf>
    <xf borderId="210" fillId="5" fontId="47" numFmtId="0" xfId="0" applyAlignment="1" applyBorder="1" applyFont="1">
      <alignment horizontal="center" readingOrder="0" shrinkToFit="0" vertical="center" wrapText="1"/>
    </xf>
    <xf borderId="0" fillId="10" fontId="47" numFmtId="0" xfId="0" applyAlignment="1" applyFont="1">
      <alignment horizontal="left" shrinkToFit="0" vertical="center" wrapText="1"/>
    </xf>
    <xf borderId="0" fillId="10" fontId="47" numFmtId="0" xfId="0" applyAlignment="1" applyFont="1">
      <alignment readingOrder="0" shrinkToFit="0" vertical="center" wrapText="1"/>
    </xf>
    <xf borderId="211" fillId="10" fontId="53" numFmtId="0" xfId="0" applyAlignment="1" applyBorder="1" applyFont="1">
      <alignment horizontal="center" readingOrder="0" shrinkToFit="0" vertical="center" wrapText="0"/>
    </xf>
    <xf borderId="212" fillId="10" fontId="53" numFmtId="0" xfId="0" applyAlignment="1" applyBorder="1" applyFont="1">
      <alignment horizontal="center" readingOrder="0" shrinkToFit="0" vertical="center" wrapText="0"/>
    </xf>
    <xf borderId="222" fillId="23" fontId="53" numFmtId="0" xfId="0" applyAlignment="1" applyBorder="1" applyFont="1">
      <alignment horizontal="center" readingOrder="0" shrinkToFit="0" vertical="center" wrapText="0"/>
    </xf>
    <xf borderId="222" fillId="23" fontId="53" numFmtId="170" xfId="0" applyAlignment="1" applyBorder="1" applyFont="1" applyNumberFormat="1">
      <alignment horizontal="center" readingOrder="0" shrinkToFit="0" vertical="center" wrapText="0"/>
    </xf>
    <xf borderId="213" fillId="21" fontId="52" numFmtId="0" xfId="0" applyAlignment="1" applyBorder="1" applyFont="1">
      <alignment horizontal="center" readingOrder="0" shrinkToFit="0" vertical="center" wrapText="0"/>
    </xf>
    <xf borderId="211" fillId="19" fontId="54" numFmtId="0" xfId="0" applyAlignment="1" applyBorder="1" applyFont="1">
      <alignment horizontal="center" readingOrder="0" shrinkToFit="0" vertical="center" wrapText="1"/>
    </xf>
    <xf borderId="212" fillId="19" fontId="54" numFmtId="0" xfId="0" applyAlignment="1" applyBorder="1" applyFont="1">
      <alignment horizontal="center" readingOrder="0" shrinkToFit="0" vertical="center" wrapText="1"/>
    </xf>
    <xf borderId="223" fillId="19" fontId="54" numFmtId="0" xfId="0" applyAlignment="1" applyBorder="1" applyFont="1">
      <alignment horizontal="center" readingOrder="0" shrinkToFit="0" vertical="center" wrapText="1"/>
    </xf>
    <xf borderId="213" fillId="9" fontId="54" numFmtId="0" xfId="0" applyAlignment="1" applyBorder="1" applyFont="1">
      <alignment horizontal="center" readingOrder="0" shrinkToFit="0" vertical="center" wrapText="1"/>
    </xf>
    <xf borderId="171" fillId="2" fontId="48" numFmtId="0" xfId="0" applyAlignment="1" applyBorder="1" applyFont="1">
      <alignment horizontal="center" readingOrder="0" shrinkToFit="0" vertical="center" wrapText="1"/>
    </xf>
    <xf borderId="224" fillId="16" fontId="16" numFmtId="0" xfId="0" applyAlignment="1" applyBorder="1" applyFont="1">
      <alignment horizontal="center" readingOrder="0" shrinkToFit="0" vertical="center" wrapText="1"/>
    </xf>
    <xf borderId="225" fillId="5" fontId="55" numFmtId="0" xfId="0" applyAlignment="1" applyBorder="1" applyFont="1">
      <alignment horizontal="center" readingOrder="0" vertical="center"/>
    </xf>
    <xf borderId="226" fillId="5" fontId="57" numFmtId="0" xfId="0" applyAlignment="1" applyBorder="1" applyFont="1">
      <alignment horizontal="center" readingOrder="0" vertical="center"/>
    </xf>
    <xf borderId="226" fillId="5" fontId="58" numFmtId="0" xfId="0" applyAlignment="1" applyBorder="1" applyFont="1">
      <alignment horizontal="center" readingOrder="0" vertical="center"/>
    </xf>
    <xf borderId="226" fillId="5" fontId="59" numFmtId="0" xfId="0" applyAlignment="1" applyBorder="1" applyFont="1">
      <alignment horizontal="center" readingOrder="0" vertical="center"/>
    </xf>
    <xf borderId="227" fillId="5" fontId="60" numFmtId="0" xfId="0" applyAlignment="1" applyBorder="1" applyFont="1">
      <alignment horizontal="center" readingOrder="0" vertical="center"/>
    </xf>
    <xf borderId="228" fillId="3" fontId="56" numFmtId="0" xfId="0" applyAlignment="1" applyBorder="1" applyFont="1">
      <alignment horizontal="center" readingOrder="0" vertical="center"/>
    </xf>
    <xf borderId="0" fillId="10" fontId="61" numFmtId="0" xfId="0" applyFont="1"/>
    <xf borderId="229" fillId="19" fontId="36" numFmtId="0" xfId="0" applyAlignment="1" applyBorder="1" applyFont="1">
      <alignment horizontal="center" readingOrder="0" shrinkToFit="0" vertical="center" wrapText="0"/>
    </xf>
    <xf borderId="230" fillId="7" fontId="36" numFmtId="0" xfId="0" applyAlignment="1" applyBorder="1" applyFont="1">
      <alignment horizontal="center" readingOrder="0" shrinkToFit="0" vertical="center" wrapText="0"/>
    </xf>
    <xf borderId="231" fillId="7" fontId="51" numFmtId="0" xfId="0" applyAlignment="1" applyBorder="1" applyFont="1">
      <alignment horizontal="center" readingOrder="0" shrinkToFit="0" vertical="center" wrapText="1"/>
    </xf>
    <xf borderId="232" fillId="7" fontId="51" numFmtId="9" xfId="0" applyAlignment="1" applyBorder="1" applyFont="1" applyNumberFormat="1">
      <alignment horizontal="center" readingOrder="0" shrinkToFit="0" vertical="center" wrapText="1"/>
    </xf>
    <xf borderId="229" fillId="7" fontId="51" numFmtId="9" xfId="0" applyAlignment="1" applyBorder="1" applyFont="1" applyNumberFormat="1">
      <alignment horizontal="center" readingOrder="0" shrinkToFit="0" vertical="center" wrapText="1"/>
    </xf>
    <xf borderId="233" fillId="7" fontId="36" numFmtId="0" xfId="0" applyAlignment="1" applyBorder="1" applyFont="1">
      <alignment horizontal="center" readingOrder="0" shrinkToFit="0" vertical="center" wrapText="0"/>
    </xf>
    <xf borderId="0" fillId="10" fontId="22" numFmtId="0" xfId="0" applyFont="1"/>
    <xf borderId="171" fillId="7" fontId="51" numFmtId="172" xfId="0" applyAlignment="1" applyBorder="1" applyFont="1" applyNumberFormat="1">
      <alignment horizontal="center" readingOrder="0" shrinkToFit="0" vertical="center" wrapText="0"/>
    </xf>
    <xf borderId="171" fillId="7" fontId="51" numFmtId="173" xfId="0" applyAlignment="1" applyBorder="1" applyFont="1" applyNumberFormat="1">
      <alignment horizontal="center" readingOrder="0" shrinkToFit="0" vertical="center" wrapText="0"/>
    </xf>
    <xf borderId="171" fillId="7" fontId="51" numFmtId="174" xfId="0" applyAlignment="1" applyBorder="1" applyFont="1" applyNumberFormat="1">
      <alignment horizontal="center" readingOrder="0" shrinkToFit="0" vertical="center" wrapText="0"/>
    </xf>
    <xf borderId="156" fillId="7" fontId="62" numFmtId="0" xfId="0" applyAlignment="1" applyBorder="1" applyFont="1">
      <alignment horizontal="center" readingOrder="0" shrinkToFit="0" vertical="center" wrapText="1"/>
    </xf>
    <xf borderId="0" fillId="19" fontId="63" numFmtId="0" xfId="0" applyAlignment="1" applyFont="1">
      <alignment horizontal="center" readingOrder="0" shrinkToFit="0" textRotation="90" vertical="center" wrapText="1"/>
    </xf>
    <xf borderId="0" fillId="10" fontId="47" numFmtId="0" xfId="0" applyAlignment="1" applyFont="1">
      <alignment horizontal="center" readingOrder="0" shrinkToFit="0" vertical="center" wrapText="1"/>
    </xf>
    <xf borderId="234" fillId="19" fontId="36" numFmtId="0" xfId="0" applyAlignment="1" applyBorder="1" applyFont="1">
      <alignment horizontal="center" readingOrder="0" shrinkToFit="0" vertical="center" wrapText="0"/>
    </xf>
    <xf borderId="232" fillId="7" fontId="36" numFmtId="0" xfId="0" applyAlignment="1" applyBorder="1" applyFont="1">
      <alignment horizontal="center" readingOrder="0" shrinkToFit="0" vertical="center" wrapText="0"/>
    </xf>
    <xf borderId="235" fillId="7" fontId="51" numFmtId="0" xfId="0" applyAlignment="1" applyBorder="1" applyFont="1">
      <alignment horizontal="center" readingOrder="0" shrinkToFit="0" vertical="center" wrapText="1"/>
    </xf>
    <xf borderId="234" fillId="7" fontId="51" numFmtId="9" xfId="0" applyAlignment="1" applyBorder="1" applyFont="1" applyNumberFormat="1">
      <alignment horizontal="center" readingOrder="0" shrinkToFit="0" vertical="center" wrapText="1"/>
    </xf>
    <xf borderId="236" fillId="7" fontId="36" numFmtId="0" xfId="0" applyAlignment="1" applyBorder="1" applyFont="1">
      <alignment horizontal="center" readingOrder="0" shrinkToFit="0" vertical="center" wrapText="0"/>
    </xf>
    <xf borderId="0" fillId="10" fontId="47" numFmtId="0" xfId="0" applyAlignment="1" applyFont="1">
      <alignment readingOrder="0" shrinkToFit="0" wrapText="1"/>
    </xf>
    <xf borderId="190" fillId="10" fontId="64" numFmtId="0" xfId="0" applyAlignment="1" applyBorder="1" applyFont="1">
      <alignment horizontal="center" readingOrder="0" shrinkToFit="0" vertical="center" wrapText="0"/>
    </xf>
    <xf borderId="191" fillId="10" fontId="64" numFmtId="0" xfId="0" applyAlignment="1" applyBorder="1" applyFont="1">
      <alignment horizontal="center" readingOrder="0" shrinkToFit="0" vertical="center" wrapText="0"/>
    </xf>
    <xf borderId="192" fillId="23" fontId="53" numFmtId="0" xfId="0" applyAlignment="1" applyBorder="1" applyFont="1">
      <alignment horizontal="center" readingOrder="0" shrinkToFit="0" vertical="center" wrapText="1"/>
    </xf>
    <xf borderId="193" fillId="23" fontId="53" numFmtId="0" xfId="0" applyAlignment="1" applyBorder="1" applyFont="1">
      <alignment horizontal="center" readingOrder="0" shrinkToFit="0" vertical="center" wrapText="1"/>
    </xf>
    <xf borderId="0" fillId="10" fontId="47" numFmtId="0" xfId="0" applyAlignment="1" applyFont="1">
      <alignment horizontal="center" shrinkToFit="0" vertical="center" wrapText="1"/>
    </xf>
    <xf borderId="159" fillId="10" fontId="65" numFmtId="0" xfId="0" applyAlignment="1" applyBorder="1" applyFont="1">
      <alignment horizontal="center" readingOrder="0" shrinkToFit="0" textRotation="90" vertical="center" wrapText="1"/>
    </xf>
    <xf borderId="168" fillId="17" fontId="50" numFmtId="0" xfId="0" applyAlignment="1" applyBorder="1" applyFont="1">
      <alignment horizontal="center" readingOrder="0" shrinkToFit="0" vertical="center" wrapText="1"/>
    </xf>
    <xf borderId="169" fillId="18" fontId="50" numFmtId="0" xfId="0" applyAlignment="1" applyBorder="1" applyFont="1">
      <alignment horizontal="center" readingOrder="0" shrinkToFit="0" vertical="center" wrapText="1"/>
    </xf>
    <xf borderId="169" fillId="19" fontId="50" numFmtId="0" xfId="0" applyAlignment="1" applyBorder="1" applyFont="1">
      <alignment horizontal="center" readingOrder="0" shrinkToFit="0" vertical="center" wrapText="1"/>
    </xf>
    <xf borderId="170" fillId="19" fontId="50" numFmtId="0" xfId="0" applyAlignment="1" applyBorder="1" applyFont="1">
      <alignment horizontal="center" readingOrder="0" shrinkToFit="0" vertical="center" wrapText="1"/>
    </xf>
    <xf borderId="0" fillId="11" fontId="63" numFmtId="0" xfId="0" applyAlignment="1" applyFont="1">
      <alignment horizontal="center" readingOrder="0" shrinkToFit="0" textRotation="90" vertical="center" wrapText="1"/>
    </xf>
    <xf borderId="195" fillId="19" fontId="41" numFmtId="0" xfId="0" applyAlignment="1" applyBorder="1" applyFont="1">
      <alignment horizontal="center" readingOrder="0" shrinkToFit="0" vertical="center" wrapText="1"/>
    </xf>
    <xf borderId="237" fillId="0" fontId="3" numFmtId="0" xfId="0" applyBorder="1" applyFont="1"/>
    <xf borderId="238" fillId="0" fontId="3" numFmtId="0" xfId="0" applyBorder="1" applyFont="1"/>
    <xf borderId="0" fillId="10" fontId="47" numFmtId="0" xfId="0" applyAlignment="1" applyFont="1">
      <alignment readingOrder="0" shrinkToFit="0" wrapText="1"/>
    </xf>
    <xf borderId="187" fillId="10" fontId="64" numFmtId="0" xfId="0" applyAlignment="1" applyBorder="1" applyFont="1">
      <alignment horizontal="center" readingOrder="0" shrinkToFit="0" vertical="center" wrapText="0"/>
    </xf>
    <xf borderId="188" fillId="10" fontId="64" numFmtId="0" xfId="0" applyAlignment="1" applyBorder="1" applyFont="1">
      <alignment horizontal="center" readingOrder="0" shrinkToFit="0" vertical="center" wrapText="0"/>
    </xf>
    <xf borderId="187" fillId="17" fontId="50" numFmtId="0" xfId="0" applyAlignment="1" applyBorder="1" applyFont="1">
      <alignment horizontal="center" readingOrder="0" shrinkToFit="0" vertical="center" wrapText="1"/>
    </xf>
    <xf borderId="188" fillId="18" fontId="50" numFmtId="0" xfId="0" applyAlignment="1" applyBorder="1" applyFont="1">
      <alignment horizontal="center" readingOrder="0" shrinkToFit="0" vertical="center" wrapText="1"/>
    </xf>
    <xf borderId="188" fillId="11" fontId="50" numFmtId="0" xfId="0" applyAlignment="1" applyBorder="1" applyFont="1">
      <alignment horizontal="center" readingOrder="0" shrinkToFit="0" vertical="center" wrapText="1"/>
    </xf>
    <xf borderId="189" fillId="19" fontId="50" numFmtId="0" xfId="0" applyAlignment="1" applyBorder="1" applyFont="1">
      <alignment horizontal="center" readingOrder="0" shrinkToFit="0" vertical="center" wrapText="1"/>
    </xf>
    <xf borderId="0" fillId="18" fontId="63" numFmtId="0" xfId="0" applyAlignment="1" applyFont="1">
      <alignment horizontal="center" readingOrder="0" shrinkToFit="0" textRotation="90" vertical="center" wrapText="1"/>
    </xf>
    <xf borderId="189" fillId="21" fontId="52" numFmtId="0" xfId="0" applyAlignment="1" applyBorder="1" applyFont="1">
      <alignment horizontal="center" readingOrder="0" shrinkToFit="0" vertical="center" wrapText="0"/>
    </xf>
    <xf borderId="0" fillId="10" fontId="47" numFmtId="175" xfId="0" applyAlignment="1" applyFont="1" applyNumberFormat="1">
      <alignment shrinkToFit="0" wrapText="1"/>
    </xf>
    <xf borderId="171" fillId="19" fontId="66" numFmtId="0" xfId="0" applyAlignment="1" applyBorder="1" applyFont="1">
      <alignment horizontal="center" readingOrder="0" shrinkToFit="0" vertical="center" wrapText="1"/>
    </xf>
    <xf borderId="171" fillId="9" fontId="66" numFmtId="0" xfId="0" applyAlignment="1" applyBorder="1" applyFont="1">
      <alignment horizontal="center" readingOrder="0" shrinkToFit="0" vertical="center" wrapText="1"/>
    </xf>
    <xf borderId="171" fillId="20" fontId="66" numFmtId="0" xfId="0" applyAlignment="1" applyBorder="1" applyFont="1">
      <alignment horizontal="center" readingOrder="0" shrinkToFit="0" vertical="center" wrapText="1"/>
    </xf>
    <xf borderId="171" fillId="21" fontId="66" numFmtId="0" xfId="0" applyAlignment="1" applyBorder="1" applyFont="1">
      <alignment horizontal="center" readingOrder="0" shrinkToFit="0" vertical="center" wrapText="1"/>
    </xf>
    <xf borderId="171" fillId="16" fontId="66" numFmtId="0" xfId="0" applyAlignment="1" applyBorder="1" applyFont="1">
      <alignment horizontal="center" readingOrder="0" shrinkToFit="0" vertical="center" wrapText="1"/>
    </xf>
    <xf borderId="171" fillId="22" fontId="67" numFmtId="0" xfId="0" applyAlignment="1" applyBorder="1" applyFont="1">
      <alignment horizontal="center" readingOrder="0" shrinkToFit="0" vertical="center" wrapText="1"/>
    </xf>
    <xf borderId="205" fillId="9" fontId="41" numFmtId="0" xfId="0" applyAlignment="1" applyBorder="1" applyFont="1">
      <alignment horizontal="center" readingOrder="0" shrinkToFit="0" vertical="center" wrapText="1"/>
    </xf>
    <xf borderId="239" fillId="0" fontId="3" numFmtId="0" xfId="0" applyBorder="1" applyFont="1"/>
    <xf borderId="240" fillId="0" fontId="3" numFmtId="0" xfId="0" applyBorder="1" applyFont="1"/>
    <xf borderId="187" fillId="16" fontId="50" numFmtId="0" xfId="0" applyAlignment="1" applyBorder="1" applyFont="1">
      <alignment horizontal="center" readingOrder="0" shrinkToFit="0" vertical="center" wrapText="1"/>
    </xf>
    <xf borderId="188" fillId="17" fontId="50" numFmtId="0" xfId="0" applyAlignment="1" applyBorder="1" applyFont="1">
      <alignment horizontal="center" readingOrder="0" shrinkToFit="0" vertical="center" wrapText="1"/>
    </xf>
    <xf borderId="189" fillId="11" fontId="50" numFmtId="0" xfId="0" applyAlignment="1" applyBorder="1" applyFont="1">
      <alignment horizontal="center" readingOrder="0" shrinkToFit="0" vertical="center" wrapText="1"/>
    </xf>
    <xf borderId="0" fillId="17" fontId="63" numFmtId="0" xfId="0" applyAlignment="1" applyFont="1">
      <alignment horizontal="center" readingOrder="0" shrinkToFit="0" textRotation="90" vertical="center" wrapText="1"/>
    </xf>
    <xf borderId="213" fillId="16" fontId="52" numFmtId="0" xfId="0" applyAlignment="1" applyBorder="1" applyFont="1">
      <alignment horizontal="center" readingOrder="0" shrinkToFit="0" vertical="center" wrapText="0"/>
    </xf>
    <xf borderId="171" fillId="19" fontId="68" numFmtId="0" xfId="0" applyAlignment="1" applyBorder="1" applyFont="1">
      <alignment horizontal="center" readingOrder="0" shrinkToFit="0" vertical="center" wrapText="1"/>
    </xf>
    <xf borderId="171" fillId="9" fontId="68" numFmtId="0" xfId="0" applyAlignment="1" applyBorder="1" applyFont="1">
      <alignment horizontal="center" readingOrder="0" shrinkToFit="0" vertical="center" wrapText="1"/>
    </xf>
    <xf borderId="171" fillId="20" fontId="68" numFmtId="0" xfId="0" applyAlignment="1" applyBorder="1" applyFont="1">
      <alignment horizontal="center" readingOrder="0" shrinkToFit="0" vertical="center" wrapText="1"/>
    </xf>
    <xf borderId="171" fillId="21" fontId="68" numFmtId="0" xfId="0" applyAlignment="1" applyBorder="1" applyFont="1">
      <alignment horizontal="center" readingOrder="0" shrinkToFit="0" vertical="center" wrapText="1"/>
    </xf>
    <xf borderId="171" fillId="16" fontId="68" numFmtId="0" xfId="0" applyAlignment="1" applyBorder="1" applyFont="1">
      <alignment horizontal="center" readingOrder="0" shrinkToFit="0" vertical="center" wrapText="1"/>
    </xf>
    <xf borderId="171" fillId="22" fontId="69" numFmtId="0" xfId="0" applyAlignment="1" applyBorder="1" applyFont="1">
      <alignment horizontal="center" readingOrder="0" shrinkToFit="0" vertical="center" wrapText="1"/>
    </xf>
    <xf borderId="205" fillId="20" fontId="41" numFmtId="0" xfId="0" applyAlignment="1" applyBorder="1" applyFont="1">
      <alignment horizontal="center" readingOrder="0" shrinkToFit="0" vertical="center" wrapText="1"/>
    </xf>
    <xf borderId="211" fillId="16" fontId="50" numFmtId="0" xfId="0" applyAlignment="1" applyBorder="1" applyFont="1">
      <alignment horizontal="center" readingOrder="0" shrinkToFit="0" vertical="center" wrapText="1"/>
    </xf>
    <xf borderId="212" fillId="16" fontId="50" numFmtId="0" xfId="0" applyAlignment="1" applyBorder="1" applyFont="1">
      <alignment horizontal="center" readingOrder="0" shrinkToFit="0" vertical="center" wrapText="1"/>
    </xf>
    <xf borderId="212" fillId="17" fontId="50" numFmtId="0" xfId="0" applyAlignment="1" applyBorder="1" applyFont="1">
      <alignment horizontal="center" readingOrder="0" shrinkToFit="0" vertical="center" wrapText="1"/>
    </xf>
    <xf borderId="213" fillId="17" fontId="50" numFmtId="0" xfId="0" applyAlignment="1" applyBorder="1" applyFont="1">
      <alignment horizontal="center" readingOrder="0" shrinkToFit="0" vertical="center" wrapText="1"/>
    </xf>
    <xf borderId="0" fillId="16" fontId="63" numFmtId="0" xfId="0" applyAlignment="1" applyFont="1">
      <alignment horizontal="center" readingOrder="0" shrinkToFit="0" textRotation="90" vertical="center" wrapText="1"/>
    </xf>
    <xf borderId="234" fillId="9" fontId="36" numFmtId="0" xfId="0" applyAlignment="1" applyBorder="1" applyFont="1">
      <alignment horizontal="center" readingOrder="0" shrinkToFit="0" vertical="center" wrapText="0"/>
    </xf>
    <xf borderId="205" fillId="21" fontId="41" numFmtId="0" xfId="0" applyAlignment="1" applyBorder="1" applyFont="1">
      <alignment horizontal="center" readingOrder="0" shrinkToFit="0" vertical="center" wrapText="1"/>
    </xf>
    <xf borderId="0" fillId="10" fontId="70" numFmtId="176" xfId="0" applyAlignment="1" applyFont="1" applyNumberFormat="1">
      <alignment horizontal="left" readingOrder="0" shrinkToFit="0" vertical="bottom" wrapText="1"/>
    </xf>
    <xf borderId="0" fillId="10" fontId="47" numFmtId="0" xfId="0" applyAlignment="1" applyFont="1">
      <alignment horizontal="right" readingOrder="0" shrinkToFit="0" vertical="bottom" wrapText="1"/>
    </xf>
    <xf borderId="0" fillId="10" fontId="70" numFmtId="0" xfId="0" applyAlignment="1" applyFont="1">
      <alignment horizontal="left" readingOrder="0" shrinkToFit="0" vertical="bottom" wrapText="1"/>
    </xf>
    <xf borderId="224" fillId="16" fontId="41" numFmtId="0" xfId="0" applyAlignment="1" applyBorder="1" applyFont="1">
      <alignment horizontal="center" readingOrder="0" shrinkToFit="0" vertical="center" wrapText="1"/>
    </xf>
    <xf borderId="241" fillId="0" fontId="3" numFmtId="0" xfId="0" applyBorder="1" applyFont="1"/>
    <xf borderId="242" fillId="0" fontId="3" numFmtId="0" xfId="0" applyBorder="1" applyFont="1"/>
    <xf borderId="0" fillId="10" fontId="47" numFmtId="0" xfId="0" applyAlignment="1" applyFont="1">
      <alignment readingOrder="0" shrinkToFit="0" vertical="center" wrapText="1"/>
    </xf>
    <xf borderId="0" fillId="10" fontId="47" numFmtId="170" xfId="0" applyAlignment="1" applyFont="1" applyNumberFormat="1">
      <alignment horizontal="right" shrinkToFit="0" vertical="center" wrapText="1"/>
    </xf>
    <xf borderId="243" fillId="10" fontId="71" numFmtId="170" xfId="0" applyAlignment="1" applyBorder="1" applyFont="1" applyNumberFormat="1">
      <alignment horizontal="center" readingOrder="0" shrinkToFit="0" vertical="center" wrapText="1"/>
    </xf>
    <xf borderId="244" fillId="7" fontId="72" numFmtId="170" xfId="0" applyAlignment="1" applyBorder="1" applyFont="1" applyNumberFormat="1">
      <alignment horizontal="center" readingOrder="0" shrinkToFit="0" vertical="center" wrapText="1"/>
    </xf>
    <xf borderId="244" fillId="23" fontId="73" numFmtId="170" xfId="0" applyAlignment="1" applyBorder="1" applyFont="1" applyNumberFormat="1">
      <alignment horizontal="center" readingOrder="0" shrinkToFit="0" vertical="center" wrapText="1"/>
    </xf>
    <xf borderId="245" fillId="23" fontId="73" numFmtId="170" xfId="0" applyAlignment="1" applyBorder="1" applyFont="1" applyNumberFormat="1">
      <alignment horizontal="center" readingOrder="0" shrinkToFit="0" vertical="center" wrapText="1"/>
    </xf>
    <xf borderId="246" fillId="5" fontId="74" numFmtId="170" xfId="0" applyAlignment="1" applyBorder="1" applyFont="1" applyNumberFormat="1">
      <alignment horizontal="center" readingOrder="0" shrinkToFit="0" vertical="center" wrapText="1"/>
    </xf>
    <xf borderId="247" fillId="10" fontId="71" numFmtId="170" xfId="0" applyAlignment="1" applyBorder="1" applyFont="1" applyNumberFormat="1">
      <alignment horizontal="center" readingOrder="0" shrinkToFit="0" vertical="center" wrapText="1"/>
    </xf>
    <xf borderId="247" fillId="7" fontId="72" numFmtId="170" xfId="0" applyAlignment="1" applyBorder="1" applyFont="1" applyNumberFormat="1">
      <alignment horizontal="center" readingOrder="0" shrinkToFit="0" vertical="center" wrapText="1"/>
    </xf>
    <xf borderId="248" fillId="7" fontId="72" numFmtId="170" xfId="0" applyAlignment="1" applyBorder="1" applyFont="1" applyNumberFormat="1">
      <alignment horizontal="center" readingOrder="0" shrinkToFit="0" vertical="center" wrapText="1"/>
    </xf>
    <xf borderId="234" fillId="20" fontId="36" numFmtId="0" xfId="0" applyAlignment="1" applyBorder="1" applyFont="1">
      <alignment horizontal="center" readingOrder="0" shrinkToFit="0" vertical="center" wrapText="0"/>
    </xf>
    <xf borderId="159" fillId="2" fontId="48" numFmtId="0" xfId="0" applyAlignment="1" applyBorder="1" applyFont="1">
      <alignment horizontal="center" readingOrder="0" shrinkToFit="0" vertical="center" wrapText="0"/>
    </xf>
    <xf borderId="168" fillId="16" fontId="50" numFmtId="0" xfId="0" applyAlignment="1" applyBorder="1" applyFont="1">
      <alignment horizontal="center" readingOrder="0" shrinkToFit="0" vertical="center" wrapText="1"/>
    </xf>
    <xf borderId="169" fillId="17" fontId="50" numFmtId="0" xfId="0" applyAlignment="1" applyBorder="1" applyFont="1">
      <alignment horizontal="center" readingOrder="0" shrinkToFit="0" vertical="center" wrapText="1"/>
    </xf>
    <xf borderId="237" fillId="19" fontId="63" numFmtId="0" xfId="0" applyAlignment="1" applyBorder="1" applyFont="1">
      <alignment horizontal="center" readingOrder="0" shrinkToFit="0" textRotation="90" vertical="center" wrapText="1"/>
    </xf>
    <xf borderId="213" fillId="22" fontId="52" numFmtId="0" xfId="0" applyAlignment="1" applyBorder="1" applyFont="1">
      <alignment horizontal="center" readingOrder="0" shrinkToFit="0" vertical="center" wrapText="0"/>
    </xf>
    <xf borderId="246" fillId="10" fontId="75" numFmtId="170" xfId="0" applyAlignment="1" applyBorder="1" applyFont="1" applyNumberFormat="1">
      <alignment horizontal="center" readingOrder="0" shrinkToFit="0" vertical="center" wrapText="1"/>
    </xf>
    <xf borderId="247" fillId="5" fontId="74" numFmtId="170" xfId="0" applyAlignment="1" applyBorder="1" applyFont="1" applyNumberFormat="1">
      <alignment horizontal="center" readingOrder="0" shrinkToFit="0" vertical="center" wrapText="1"/>
    </xf>
    <xf borderId="248" fillId="10" fontId="71" numFmtId="170" xfId="0" applyAlignment="1" applyBorder="1" applyFont="1" applyNumberFormat="1">
      <alignment horizontal="center" readingOrder="0" shrinkToFit="0" vertical="center" wrapText="1"/>
    </xf>
    <xf borderId="239" fillId="11" fontId="63" numFmtId="0" xfId="0" applyAlignment="1" applyBorder="1" applyFont="1">
      <alignment horizontal="center" readingOrder="0" shrinkToFit="0" textRotation="90" vertical="center" wrapText="1"/>
    </xf>
    <xf borderId="0" fillId="10" fontId="47" numFmtId="170" xfId="0" applyAlignment="1" applyFont="1" applyNumberFormat="1">
      <alignment horizontal="right" readingOrder="0" shrinkToFit="0" vertical="center" wrapText="1"/>
    </xf>
    <xf borderId="246" fillId="7" fontId="76" numFmtId="170" xfId="0" applyAlignment="1" applyBorder="1" applyFont="1" applyNumberFormat="1">
      <alignment horizontal="center" readingOrder="0" shrinkToFit="0" vertical="center" wrapText="1"/>
    </xf>
    <xf borderId="247" fillId="10" fontId="75" numFmtId="170" xfId="0" applyAlignment="1" applyBorder="1" applyFont="1" applyNumberFormat="1">
      <alignment horizontal="center" readingOrder="0" shrinkToFit="0" vertical="center" wrapText="1"/>
    </xf>
    <xf borderId="248" fillId="5" fontId="74" numFmtId="170" xfId="0" applyAlignment="1" applyBorder="1" applyFont="1" applyNumberFormat="1">
      <alignment horizontal="center" readingOrder="0" shrinkToFit="0" vertical="center" wrapText="1"/>
    </xf>
    <xf borderId="249" fillId="16" fontId="77" numFmtId="0" xfId="0" applyAlignment="1" applyBorder="1" applyFont="1">
      <alignment horizontal="center" readingOrder="0" shrinkToFit="0" vertical="center" wrapText="0"/>
    </xf>
    <xf borderId="188" fillId="16" fontId="50" numFmtId="0" xfId="0" applyAlignment="1" applyBorder="1" applyFont="1">
      <alignment horizontal="center" readingOrder="0" shrinkToFit="0" vertical="center" wrapText="1"/>
    </xf>
    <xf borderId="239" fillId="18" fontId="63" numFmtId="0" xfId="0" applyAlignment="1" applyBorder="1" applyFont="1">
      <alignment horizontal="center" readingOrder="0" shrinkToFit="0" textRotation="90" vertical="center" wrapText="1"/>
    </xf>
    <xf borderId="250" fillId="7" fontId="76" numFmtId="170" xfId="0" applyAlignment="1" applyBorder="1" applyFont="1" applyNumberFormat="1">
      <alignment horizontal="center" readingOrder="0" shrinkToFit="0" vertical="center" wrapText="1"/>
    </xf>
    <xf borderId="251" fillId="7" fontId="76" numFmtId="170" xfId="0" applyAlignment="1" applyBorder="1" applyFont="1" applyNumberFormat="1">
      <alignment horizontal="center" readingOrder="0" shrinkToFit="0" vertical="center" wrapText="1"/>
    </xf>
    <xf borderId="252" fillId="10" fontId="75" numFmtId="170" xfId="0" applyAlignment="1" applyBorder="1" applyFont="1" applyNumberFormat="1">
      <alignment horizontal="center" readingOrder="0" shrinkToFit="0" vertical="center" wrapText="1"/>
    </xf>
    <xf borderId="253" fillId="20" fontId="77" numFmtId="0" xfId="0" applyAlignment="1" applyBorder="1" applyFont="1">
      <alignment horizontal="center" readingOrder="0" shrinkToFit="0" vertical="center" wrapText="0"/>
    </xf>
    <xf borderId="213" fillId="18" fontId="50" numFmtId="0" xfId="0" applyAlignment="1" applyBorder="1" applyFont="1">
      <alignment horizontal="center" readingOrder="0" shrinkToFit="0" vertical="center" wrapText="1"/>
    </xf>
    <xf borderId="239" fillId="17" fontId="63" numFmtId="0" xfId="0" applyAlignment="1" applyBorder="1" applyFont="1">
      <alignment horizontal="center" readingOrder="0" shrinkToFit="0" textRotation="90" vertical="center" wrapText="1"/>
    </xf>
    <xf borderId="0" fillId="10" fontId="47" numFmtId="170" xfId="0" applyAlignment="1" applyFont="1" applyNumberFormat="1">
      <alignment horizontal="center" readingOrder="0" shrinkToFit="0" vertical="top" wrapText="1"/>
    </xf>
    <xf borderId="234" fillId="21" fontId="36" numFmtId="0" xfId="0" applyAlignment="1" applyBorder="1" applyFont="1">
      <alignment horizontal="center" readingOrder="0" shrinkToFit="0" vertical="center" wrapText="0"/>
    </xf>
    <xf borderId="253" fillId="9" fontId="77" numFmtId="0" xfId="0" applyAlignment="1" applyBorder="1" applyFont="1">
      <alignment horizontal="center" readingOrder="0" shrinkToFit="0" vertical="center" wrapText="0"/>
    </xf>
    <xf borderId="254" fillId="16" fontId="63" numFmtId="0" xfId="0" applyAlignment="1" applyBorder="1" applyFont="1">
      <alignment horizontal="center" readingOrder="0" shrinkToFit="0" textRotation="90" vertical="center" wrapText="1"/>
    </xf>
    <xf borderId="189" fillId="16" fontId="52" numFmtId="0" xfId="0" applyAlignment="1" applyBorder="1" applyFont="1">
      <alignment horizontal="center" readingOrder="0" shrinkToFit="0" vertical="center" wrapText="0"/>
    </xf>
    <xf borderId="255" fillId="19" fontId="77" numFmtId="0" xfId="0" applyAlignment="1" applyBorder="1" applyFont="1">
      <alignment horizontal="center" readingOrder="0" shrinkToFit="0" vertical="center" wrapText="0"/>
    </xf>
    <xf borderId="256" fillId="0" fontId="47" numFmtId="0" xfId="0" applyAlignment="1" applyBorder="1" applyFont="1">
      <alignment horizontal="center" readingOrder="0" shrinkToFit="0" vertical="center" wrapText="1"/>
    </xf>
    <xf borderId="257" fillId="0" fontId="47" numFmtId="0" xfId="0" applyAlignment="1" applyBorder="1" applyFont="1">
      <alignment horizontal="center" readingOrder="0" shrinkToFit="0" vertical="center" wrapText="1"/>
    </xf>
    <xf borderId="217" fillId="0" fontId="47" numFmtId="0" xfId="0" applyAlignment="1" applyBorder="1" applyFont="1">
      <alignment horizontal="center" readingOrder="0" shrinkToFit="0" vertical="center" wrapText="1"/>
    </xf>
    <xf borderId="168" fillId="21" fontId="78" numFmtId="0" xfId="0" applyAlignment="1" applyBorder="1" applyFont="1">
      <alignment horizontal="center" readingOrder="0" shrinkToFit="0" vertical="center" wrapText="1"/>
    </xf>
    <xf borderId="169" fillId="16" fontId="78" numFmtId="0" xfId="0" applyAlignment="1" applyBorder="1" applyFont="1">
      <alignment horizontal="center" readingOrder="0" shrinkToFit="0" vertical="center" wrapText="1"/>
    </xf>
    <xf borderId="169" fillId="22" fontId="79" numFmtId="0" xfId="0" applyAlignment="1" applyBorder="1" applyFont="1">
      <alignment horizontal="center" readingOrder="0" shrinkToFit="0" vertical="center" wrapText="1"/>
    </xf>
    <xf borderId="194" fillId="22" fontId="79" numFmtId="0" xfId="0" applyAlignment="1" applyBorder="1" applyFont="1">
      <alignment horizontal="center" readingOrder="0" shrinkToFit="0" vertical="center" wrapText="1"/>
    </xf>
    <xf borderId="170" fillId="22" fontId="79" numFmtId="0" xfId="0" applyAlignment="1" applyBorder="1" applyFont="1">
      <alignment horizontal="center" readingOrder="0" shrinkToFit="0" vertical="center" wrapText="1"/>
    </xf>
    <xf borderId="232" fillId="7" fontId="80" numFmtId="0" xfId="0" applyAlignment="1" applyBorder="1" applyFont="1">
      <alignment horizontal="center" readingOrder="0" shrinkToFit="0" vertical="center" wrapText="0"/>
    </xf>
    <xf borderId="0" fillId="10" fontId="81" numFmtId="0" xfId="0" applyAlignment="1" applyFont="1">
      <alignment readingOrder="0" vertical="center"/>
    </xf>
    <xf borderId="0" fillId="10" fontId="81" numFmtId="0" xfId="0" applyAlignment="1" applyFont="1">
      <alignment vertical="center"/>
    </xf>
    <xf borderId="193" fillId="9" fontId="52" numFmtId="0" xfId="0" applyAlignment="1" applyBorder="1" applyFont="1">
      <alignment horizontal="center" readingOrder="0" shrinkToFit="0" vertical="center" wrapText="0"/>
    </xf>
    <xf borderId="187" fillId="20" fontId="78" numFmtId="0" xfId="0" applyAlignment="1" applyBorder="1" applyFont="1">
      <alignment horizontal="center" readingOrder="0" shrinkToFit="0" vertical="center" wrapText="1"/>
    </xf>
    <xf borderId="188" fillId="21" fontId="78" numFmtId="0" xfId="0" applyAlignment="1" applyBorder="1" applyFont="1">
      <alignment horizontal="center" readingOrder="0" shrinkToFit="0" vertical="center" wrapText="1"/>
    </xf>
    <xf borderId="204" fillId="21" fontId="78" numFmtId="0" xfId="0" applyAlignment="1" applyBorder="1" applyFont="1">
      <alignment horizontal="center" readingOrder="0" shrinkToFit="0" vertical="center" wrapText="1"/>
    </xf>
    <xf borderId="204" fillId="16" fontId="78" numFmtId="0" xfId="0" applyAlignment="1" applyBorder="1" applyFont="1">
      <alignment horizontal="center" readingOrder="0" shrinkToFit="0" vertical="center" wrapText="1"/>
    </xf>
    <xf borderId="189" fillId="16" fontId="78" numFmtId="0" xfId="0" applyAlignment="1" applyBorder="1" applyFont="1">
      <alignment horizontal="center" readingOrder="0" shrinkToFit="0" vertical="center" wrapText="1"/>
    </xf>
    <xf borderId="159" fillId="10" fontId="82" numFmtId="0" xfId="0" applyAlignment="1" applyBorder="1" applyFont="1">
      <alignment horizontal="center" readingOrder="0" shrinkToFit="0" textRotation="90" vertical="center" wrapText="1"/>
    </xf>
    <xf borderId="169" fillId="11" fontId="50" numFmtId="0" xfId="0" applyAlignment="1" applyBorder="1" applyFont="1">
      <alignment horizontal="center" readingOrder="0" shrinkToFit="0" vertical="center" wrapText="1"/>
    </xf>
    <xf borderId="187" fillId="9" fontId="78" numFmtId="0" xfId="0" applyAlignment="1" applyBorder="1" applyFont="1">
      <alignment horizontal="center" readingOrder="0" shrinkToFit="0" vertical="center" wrapText="1"/>
    </xf>
    <xf borderId="188" fillId="20" fontId="78" numFmtId="0" xfId="0" applyAlignment="1" applyBorder="1" applyFont="1">
      <alignment horizontal="center" readingOrder="0" shrinkToFit="0" vertical="center" wrapText="1"/>
    </xf>
    <xf borderId="204" fillId="20" fontId="78" numFmtId="0" xfId="0" applyAlignment="1" applyBorder="1" applyFont="1">
      <alignment horizontal="center" readingOrder="0" shrinkToFit="0" vertical="center" wrapText="1"/>
    </xf>
    <xf borderId="189" fillId="21" fontId="78" numFmtId="0" xfId="0" applyAlignment="1" applyBorder="1" applyFont="1">
      <alignment horizontal="center" readingOrder="0" shrinkToFit="0" vertical="center" wrapText="1"/>
    </xf>
    <xf borderId="234" fillId="16" fontId="36" numFmtId="0" xfId="0" applyAlignment="1" applyBorder="1" applyFont="1">
      <alignment horizontal="center" readingOrder="0" shrinkToFit="0" vertical="center" wrapText="0"/>
    </xf>
    <xf borderId="211" fillId="10" fontId="64" numFmtId="0" xfId="0" applyAlignment="1" applyBorder="1" applyFont="1">
      <alignment horizontal="center" readingOrder="0" shrinkToFit="0" vertical="center" wrapText="0"/>
    </xf>
    <xf borderId="222" fillId="23" fontId="53" numFmtId="0" xfId="0" applyAlignment="1" applyBorder="1" applyFont="1">
      <alignment horizontal="center" readingOrder="0" shrinkToFit="0" vertical="center" wrapText="1"/>
    </xf>
    <xf borderId="258" fillId="23" fontId="53" numFmtId="0" xfId="0" applyAlignment="1" applyBorder="1" applyFont="1">
      <alignment horizontal="center" readingOrder="0" shrinkToFit="0" vertical="center" wrapText="1"/>
    </xf>
    <xf borderId="187" fillId="19" fontId="78" numFmtId="0" xfId="0" applyAlignment="1" applyBorder="1" applyFont="1">
      <alignment horizontal="center" readingOrder="0" shrinkToFit="0" vertical="center" wrapText="1"/>
    </xf>
    <xf borderId="188" fillId="9" fontId="78" numFmtId="0" xfId="0" applyAlignment="1" applyBorder="1" applyFont="1">
      <alignment horizontal="center" readingOrder="0" shrinkToFit="0" vertical="center" wrapText="1"/>
    </xf>
    <xf borderId="189" fillId="20" fontId="78" numFmtId="0" xfId="0" applyAlignment="1" applyBorder="1" applyFont="1">
      <alignment horizontal="center" readingOrder="0" shrinkToFit="0" vertical="center" wrapText="1"/>
    </xf>
    <xf borderId="168" fillId="10" fontId="53" numFmtId="0" xfId="0" applyAlignment="1" applyBorder="1" applyFont="1">
      <alignment horizontal="center" readingOrder="0" shrinkToFit="0" vertical="center" wrapText="0"/>
    </xf>
    <xf borderId="169" fillId="10" fontId="64" numFmtId="0" xfId="0" applyAlignment="1" applyBorder="1" applyFont="1">
      <alignment horizontal="center" readingOrder="0" shrinkToFit="0" vertical="center" wrapText="0"/>
    </xf>
    <xf borderId="194" fillId="23" fontId="53" numFmtId="0" xfId="0" applyAlignment="1" applyBorder="1" applyFont="1">
      <alignment horizontal="center" readingOrder="0" shrinkToFit="0" vertical="center" wrapText="1"/>
    </xf>
    <xf borderId="170" fillId="23" fontId="53" numFmtId="0" xfId="0" applyAlignment="1" applyBorder="1" applyFont="1">
      <alignment horizontal="center" readingOrder="0" shrinkToFit="0" vertical="center" wrapText="1"/>
    </xf>
    <xf borderId="211" fillId="19" fontId="78" numFmtId="0" xfId="0" applyAlignment="1" applyBorder="1" applyFont="1">
      <alignment horizontal="center" readingOrder="0" shrinkToFit="0" vertical="center" wrapText="1"/>
    </xf>
    <xf borderId="212" fillId="19" fontId="78" numFmtId="0" xfId="0" applyAlignment="1" applyBorder="1" applyFont="1">
      <alignment horizontal="center" readingOrder="0" shrinkToFit="0" vertical="center" wrapText="1"/>
    </xf>
    <xf borderId="223" fillId="19" fontId="78" numFmtId="0" xfId="0" applyAlignment="1" applyBorder="1" applyFont="1">
      <alignment horizontal="center" readingOrder="0" shrinkToFit="0" vertical="center" wrapText="1"/>
    </xf>
    <xf borderId="213" fillId="9" fontId="78" numFmtId="0" xfId="0" applyAlignment="1" applyBorder="1" applyFont="1">
      <alignment horizontal="center" readingOrder="0" shrinkToFit="0" vertical="center" wrapText="1"/>
    </xf>
    <xf borderId="234" fillId="22" fontId="36" numFmtId="0" xfId="0" applyAlignment="1" applyBorder="1" applyFont="1">
      <alignment horizontal="center" readingOrder="0" shrinkToFit="0" vertical="center" wrapText="0"/>
    </xf>
    <xf borderId="259" fillId="7" fontId="36" numFmtId="0" xfId="0" applyAlignment="1" applyBorder="1" applyFont="1">
      <alignment horizontal="center" readingOrder="0" shrinkToFit="0" vertical="center" wrapText="0"/>
    </xf>
    <xf borderId="259" fillId="7" fontId="51" numFmtId="9" xfId="0" applyAlignment="1" applyBorder="1" applyFont="1" applyNumberFormat="1">
      <alignment horizontal="center" readingOrder="0" shrinkToFit="0" vertical="center" wrapText="1"/>
    </xf>
    <xf borderId="260" fillId="7" fontId="51" numFmtId="9" xfId="0" applyAlignment="1" applyBorder="1" applyFont="1" applyNumberFormat="1">
      <alignment horizontal="center" readingOrder="0" shrinkToFit="0" vertical="center" wrapText="1"/>
    </xf>
    <xf borderId="261" fillId="7" fontId="36" numFmtId="0" xfId="0" applyAlignment="1" applyBorder="1" applyFont="1">
      <alignment horizontal="center" readingOrder="0" shrinkToFit="0" vertical="center" wrapText="0"/>
    </xf>
    <xf borderId="0" fillId="10" fontId="83" numFmtId="0" xfId="0" applyAlignment="1" applyFont="1">
      <alignment readingOrder="0" vertical="center"/>
    </xf>
    <xf borderId="262" fillId="2" fontId="48" numFmtId="0" xfId="0" applyAlignment="1" applyBorder="1" applyFont="1">
      <alignment horizontal="center" readingOrder="0" shrinkToFit="0" vertical="center" wrapText="1"/>
    </xf>
    <xf borderId="263" fillId="0" fontId="3" numFmtId="0" xfId="0" applyBorder="1" applyFont="1"/>
    <xf borderId="264" fillId="0" fontId="3" numFmtId="0" xfId="0" applyBorder="1" applyFont="1"/>
    <xf borderId="0" fillId="10" fontId="47" numFmtId="0" xfId="0" applyAlignment="1" applyFont="1">
      <alignment horizontal="right" readingOrder="0" shrinkToFit="0" wrapText="0"/>
    </xf>
    <xf borderId="171" fillId="16" fontId="84" numFmtId="0" xfId="0" applyAlignment="1" applyBorder="1" applyFont="1">
      <alignment horizontal="center" readingOrder="0" shrinkToFit="0" vertical="center" wrapText="1"/>
    </xf>
    <xf borderId="255" fillId="17" fontId="84" numFmtId="0" xfId="0" applyAlignment="1" applyBorder="1" applyFont="1">
      <alignment horizontal="center" readingOrder="0" shrinkToFit="0" vertical="center" wrapText="1"/>
    </xf>
    <xf borderId="255" fillId="18" fontId="84" numFmtId="0" xfId="0" applyAlignment="1" applyBorder="1" applyFont="1">
      <alignment horizontal="center" readingOrder="0" shrinkToFit="0" vertical="center" wrapText="1"/>
    </xf>
    <xf borderId="255" fillId="11" fontId="84" numFmtId="0" xfId="0" applyAlignment="1" applyBorder="1" applyFont="1">
      <alignment horizontal="center" readingOrder="0" shrinkToFit="0" vertical="center" wrapText="1"/>
    </xf>
    <xf borderId="255" fillId="19" fontId="84" numFmtId="0" xfId="0" applyAlignment="1" applyBorder="1" applyFont="1">
      <alignment horizontal="center" readingOrder="0" shrinkToFit="0" vertical="center" wrapText="1"/>
    </xf>
    <xf borderId="265" fillId="23" fontId="49" numFmtId="0" xfId="0" applyAlignment="1" applyBorder="1" applyFont="1">
      <alignment horizontal="center" readingOrder="0" shrinkToFit="0" vertical="center" wrapText="1"/>
    </xf>
    <xf borderId="179" fillId="0" fontId="3" numFmtId="0" xfId="0" applyBorder="1" applyFont="1"/>
    <xf borderId="161" fillId="23" fontId="49" numFmtId="0" xfId="0" applyAlignment="1" applyBorder="1" applyFont="1">
      <alignment horizontal="center" readingOrder="0" shrinkToFit="0" vertical="center" wrapText="1"/>
    </xf>
    <xf borderId="266" fillId="0" fontId="3" numFmtId="0" xfId="0" applyBorder="1" applyFont="1"/>
    <xf borderId="265" fillId="7" fontId="49" numFmtId="0" xfId="0" applyAlignment="1" applyBorder="1" applyFont="1">
      <alignment horizontal="center" readingOrder="0" shrinkToFit="0" vertical="center" wrapText="1"/>
    </xf>
    <xf borderId="161" fillId="7" fontId="62" numFmtId="0" xfId="0" applyAlignment="1" applyBorder="1" applyFont="1">
      <alignment horizontal="center" readingOrder="0" shrinkToFit="0" vertical="center" wrapText="1"/>
    </xf>
    <xf borderId="266" fillId="23" fontId="49" numFmtId="0" xfId="0" applyAlignment="1" applyBorder="1" applyFont="1">
      <alignment horizontal="center" readingOrder="0" shrinkToFit="0" vertical="center" wrapText="1"/>
    </xf>
    <xf borderId="171" fillId="10" fontId="85" numFmtId="0" xfId="0" applyAlignment="1" applyBorder="1" applyFont="1">
      <alignment horizontal="center" readingOrder="0" shrinkToFit="0" vertical="center" wrapText="1"/>
    </xf>
    <xf borderId="255" fillId="10" fontId="85" numFmtId="0" xfId="0" applyAlignment="1" applyBorder="1" applyFont="1">
      <alignment horizontal="center" readingOrder="0" shrinkToFit="0" vertical="center" wrapText="1"/>
    </xf>
    <xf borderId="0" fillId="10" fontId="22" numFmtId="0" xfId="0" applyAlignment="1" applyFont="1">
      <alignment readingOrder="0"/>
    </xf>
    <xf borderId="267" fillId="7" fontId="47" numFmtId="0" xfId="0" applyAlignment="1" applyBorder="1" applyFont="1">
      <alignment horizontal="center" readingOrder="0" shrinkToFit="0" vertical="center" wrapText="1"/>
    </xf>
    <xf borderId="45" fillId="0" fontId="3" numFmtId="0" xfId="0" applyBorder="1" applyFont="1"/>
    <xf borderId="268" fillId="7" fontId="47" numFmtId="0" xfId="0" applyAlignment="1" applyBorder="1" applyFont="1">
      <alignment horizontal="center" readingOrder="0" shrinkToFit="0" vertical="center" wrapText="1"/>
    </xf>
    <xf borderId="269" fillId="0" fontId="3" numFmtId="0" xfId="0" applyBorder="1" applyFont="1"/>
    <xf borderId="270" fillId="0" fontId="3" numFmtId="0" xfId="0" applyBorder="1" applyFont="1"/>
    <xf borderId="184" fillId="5" fontId="85" numFmtId="0" xfId="0" applyAlignment="1" applyBorder="1" applyFont="1">
      <alignment horizontal="center" readingOrder="0" vertical="center"/>
    </xf>
    <xf borderId="182" fillId="5" fontId="85" numFmtId="0" xfId="0" applyAlignment="1" applyBorder="1" applyFont="1">
      <alignment horizontal="center" readingOrder="0" vertical="center"/>
    </xf>
    <xf borderId="269" fillId="5" fontId="47" numFmtId="0" xfId="0" applyAlignment="1" applyBorder="1" applyFont="1">
      <alignment horizontal="center" readingOrder="0" shrinkToFit="0" vertical="center" wrapText="1"/>
    </xf>
    <xf borderId="271" fillId="0" fontId="3" numFmtId="0" xfId="0" applyBorder="1" applyFont="1"/>
    <xf borderId="272" fillId="7" fontId="47" numFmtId="0" xfId="0" applyAlignment="1" applyBorder="1" applyFont="1">
      <alignment horizontal="center" readingOrder="0" shrinkToFit="0" vertical="center" wrapText="1"/>
    </xf>
    <xf borderId="273" fillId="0" fontId="3" numFmtId="0" xfId="0" applyBorder="1" applyFont="1"/>
    <xf borderId="72" fillId="7" fontId="47" numFmtId="0" xfId="0" applyAlignment="1" applyBorder="1" applyFont="1">
      <alignment horizontal="center" readingOrder="0" shrinkToFit="0" vertical="center" wrapText="1"/>
    </xf>
    <xf borderId="274" fillId="0" fontId="3" numFmtId="0" xfId="0" applyBorder="1" applyFont="1"/>
    <xf borderId="275" fillId="0" fontId="3" numFmtId="0" xfId="0" applyBorder="1" applyFont="1"/>
    <xf borderId="171" fillId="7" fontId="49" numFmtId="0" xfId="0" applyAlignment="1" applyBorder="1" applyFont="1">
      <alignment horizontal="center" readingOrder="0" shrinkToFit="0" vertical="center" wrapText="1"/>
    </xf>
    <xf borderId="276" fillId="10" fontId="53" numFmtId="0" xfId="0" applyAlignment="1" applyBorder="1" applyFont="1">
      <alignment horizontal="center" readingOrder="0" shrinkToFit="0" vertical="center" wrapText="0"/>
    </xf>
    <xf borderId="277" fillId="10" fontId="53" numFmtId="0" xfId="0" applyAlignment="1" applyBorder="1" applyFont="1">
      <alignment horizontal="center" readingOrder="0" shrinkToFit="0" vertical="center" wrapText="0"/>
    </xf>
    <xf borderId="277" fillId="5" fontId="53" numFmtId="0" xfId="0" applyAlignment="1" applyBorder="1" applyFont="1">
      <alignment horizontal="center" readingOrder="0" shrinkToFit="0" vertical="center" wrapText="0"/>
    </xf>
    <xf borderId="278" fillId="10" fontId="53" numFmtId="0" xfId="0" applyAlignment="1" applyBorder="1" applyFont="1">
      <alignment horizontal="center" readingOrder="0" shrinkToFit="0" vertical="center" wrapText="0"/>
    </xf>
    <xf borderId="279" fillId="10" fontId="53" numFmtId="0" xfId="0" applyAlignment="1" applyBorder="1" applyFont="1">
      <alignment horizontal="center" readingOrder="0" shrinkToFit="0" vertical="center" wrapText="0"/>
    </xf>
    <xf borderId="26" fillId="10" fontId="53" numFmtId="0" xfId="0" applyAlignment="1" applyBorder="1" applyFont="1">
      <alignment horizontal="center" readingOrder="0" shrinkToFit="0" vertical="center" wrapText="0"/>
    </xf>
    <xf borderId="26" fillId="5" fontId="53" numFmtId="0" xfId="0" applyAlignment="1" applyBorder="1" applyFont="1">
      <alignment horizontal="center" readingOrder="0" shrinkToFit="0" vertical="center" wrapText="0"/>
    </xf>
    <xf borderId="280" fillId="10" fontId="53" numFmtId="0" xfId="0" applyAlignment="1" applyBorder="1" applyFont="1">
      <alignment horizontal="center" readingOrder="0" shrinkToFit="0" vertical="center" wrapText="0"/>
    </xf>
    <xf borderId="281" fillId="10" fontId="53" numFmtId="0" xfId="0" applyAlignment="1" applyBorder="1" applyFont="1">
      <alignment horizontal="center" readingOrder="0" shrinkToFit="0" vertical="center" wrapText="0"/>
    </xf>
    <xf borderId="282" fillId="10" fontId="53" numFmtId="0" xfId="0" applyAlignment="1" applyBorder="1" applyFont="1">
      <alignment horizontal="center" readingOrder="0" shrinkToFit="0" vertical="center" wrapText="0"/>
    </xf>
    <xf borderId="282" fillId="5" fontId="53" numFmtId="0" xfId="0" applyAlignment="1" applyBorder="1" applyFont="1">
      <alignment horizontal="center" readingOrder="0" shrinkToFit="0" vertical="center" wrapText="0"/>
    </xf>
    <xf borderId="283" fillId="10" fontId="53" numFmtId="0" xfId="0" applyAlignment="1" applyBorder="1" applyFont="1">
      <alignment horizontal="center" readingOrder="0" shrinkToFit="0" vertical="center" wrapText="0"/>
    </xf>
    <xf borderId="284" fillId="10" fontId="53" numFmtId="0" xfId="0" applyAlignment="1" applyBorder="1" applyFont="1">
      <alignment horizontal="center" readingOrder="0" shrinkToFit="0" vertical="center" wrapText="0"/>
    </xf>
    <xf borderId="285" fillId="10" fontId="53" numFmtId="0" xfId="0" applyAlignment="1" applyBorder="1" applyFont="1">
      <alignment horizontal="center" readingOrder="0" shrinkToFit="0" vertical="center" wrapText="0"/>
    </xf>
    <xf borderId="285" fillId="5" fontId="53" numFmtId="0" xfId="0" applyAlignment="1" applyBorder="1" applyFont="1">
      <alignment horizontal="center" readingOrder="0" shrinkToFit="0" vertical="center" wrapText="0"/>
    </xf>
    <xf borderId="286" fillId="10" fontId="53" numFmtId="0" xfId="0" applyAlignment="1" applyBorder="1" applyFont="1">
      <alignment horizontal="center" readingOrder="0" shrinkToFit="0" vertical="center" wrapText="0"/>
    </xf>
    <xf borderId="256" fillId="5" fontId="47" numFmtId="0" xfId="0" applyAlignment="1" applyBorder="1" applyFont="1">
      <alignment horizontal="center" readingOrder="0" shrinkToFit="0" vertical="center" wrapText="1"/>
    </xf>
    <xf borderId="216" fillId="5" fontId="47" numFmtId="0" xfId="0" applyAlignment="1" applyBorder="1" applyFont="1">
      <alignment horizontal="center" readingOrder="0" shrinkToFit="0" vertical="center" wrapText="1"/>
    </xf>
    <xf borderId="287" fillId="5" fontId="47" numFmtId="0" xfId="0" applyAlignment="1" applyBorder="1" applyFont="1">
      <alignment horizontal="center" readingOrder="0" shrinkToFit="0" vertical="center" wrapText="1"/>
    </xf>
    <xf borderId="187" fillId="10" fontId="86" numFmtId="0" xfId="0" applyAlignment="1" applyBorder="1" applyFont="1">
      <alignment horizontal="center" readingOrder="0" shrinkToFit="0" vertical="center" wrapText="0"/>
    </xf>
    <xf borderId="188" fillId="10" fontId="86" numFmtId="0" xfId="0" applyAlignment="1" applyBorder="1" applyFont="1">
      <alignment horizontal="center" readingOrder="0" shrinkToFit="0" vertical="center" wrapText="0"/>
    </xf>
    <xf borderId="192" fillId="23" fontId="86" numFmtId="0" xfId="0" applyAlignment="1" applyBorder="1" applyFont="1">
      <alignment horizontal="center" readingOrder="0" shrinkToFit="0" vertical="center" wrapText="1"/>
    </xf>
    <xf borderId="288" fillId="10" fontId="53" numFmtId="0" xfId="0" applyAlignment="1" applyBorder="1" applyFont="1">
      <alignment horizontal="center" readingOrder="0" shrinkToFit="0" vertical="center" wrapText="0"/>
    </xf>
    <xf borderId="289" fillId="10" fontId="53" numFmtId="0" xfId="0" applyAlignment="1" applyBorder="1" applyFont="1">
      <alignment horizontal="center" readingOrder="0" shrinkToFit="0" vertical="center" wrapText="0"/>
    </xf>
    <xf borderId="290" fillId="10" fontId="53" numFmtId="0" xfId="0" applyAlignment="1" applyBorder="1" applyFont="1">
      <alignment horizontal="center" readingOrder="0" shrinkToFit="0" vertical="center" wrapText="0"/>
    </xf>
    <xf borderId="291" fillId="10" fontId="61" numFmtId="0" xfId="0" applyAlignment="1" applyBorder="1" applyFont="1">
      <alignment vertical="center"/>
    </xf>
    <xf borderId="0" fillId="10" fontId="87" numFmtId="0" xfId="0" applyAlignment="1" applyFont="1">
      <alignment vertical="center"/>
    </xf>
    <xf borderId="0" fillId="10" fontId="87" numFmtId="0" xfId="0" applyFont="1"/>
    <xf borderId="0" fillId="10" fontId="87" numFmtId="0" xfId="0" applyAlignment="1" applyFont="1">
      <alignment readingOrder="0" vertical="center"/>
    </xf>
    <xf borderId="292" fillId="7" fontId="47" numFmtId="0" xfId="0" applyAlignment="1" applyBorder="1" applyFont="1">
      <alignment horizontal="center" readingOrder="0" shrinkToFit="0" vertical="center" wrapText="1"/>
    </xf>
    <xf borderId="293" fillId="0" fontId="3" numFmtId="0" xfId="0" applyBorder="1" applyFont="1"/>
    <xf borderId="294" fillId="7" fontId="47" numFmtId="0" xfId="0" applyAlignment="1" applyBorder="1" applyFont="1">
      <alignment horizontal="center" readingOrder="0" shrinkToFit="0" vertical="center" wrapText="1"/>
    </xf>
    <xf borderId="295" fillId="0" fontId="3" numFmtId="0" xfId="0" applyBorder="1" applyFont="1"/>
    <xf borderId="296" fillId="0" fontId="3" numFmtId="0" xfId="0" applyBorder="1" applyFont="1"/>
    <xf borderId="215" fillId="5" fontId="85" numFmtId="0" xfId="0" applyAlignment="1" applyBorder="1" applyFont="1">
      <alignment horizontal="center" readingOrder="0" vertical="center"/>
    </xf>
    <xf borderId="217" fillId="5" fontId="85" numFmtId="0" xfId="0" applyAlignment="1" applyBorder="1" applyFont="1">
      <alignment horizontal="center" readingOrder="0" vertical="center"/>
    </xf>
    <xf borderId="172" fillId="7" fontId="47" numFmtId="0" xfId="0" applyAlignment="1" applyBorder="1" applyFont="1">
      <alignment horizontal="center" readingOrder="0" shrinkToFit="0" vertical="center" wrapText="1"/>
    </xf>
    <xf borderId="297" fillId="7" fontId="47" numFmtId="0" xfId="0" applyAlignment="1" applyBorder="1" applyFont="1">
      <alignment horizontal="center" readingOrder="0" shrinkToFit="0" vertical="center" wrapText="1"/>
    </xf>
    <xf borderId="298" fillId="0" fontId="3" numFmtId="0" xfId="0" applyBorder="1" applyFont="1"/>
    <xf borderId="295" fillId="5" fontId="47" numFmtId="0" xfId="0" applyAlignment="1" applyBorder="1" applyFont="1">
      <alignment horizontal="center" readingOrder="0" shrinkToFit="0" vertical="center" wrapText="1"/>
    </xf>
    <xf borderId="299" fillId="0" fontId="3" numFmtId="0" xfId="0" applyBorder="1" applyFont="1"/>
    <xf borderId="0" fillId="10" fontId="53" numFmtId="0" xfId="0" applyAlignment="1" applyFont="1">
      <alignment shrinkToFit="0" wrapText="1"/>
    </xf>
    <xf borderId="260" fillId="22" fontId="36" numFmtId="0" xfId="0" applyAlignment="1" applyBorder="1" applyFont="1">
      <alignment horizontal="center" readingOrder="0" shrinkToFit="0" vertical="center" wrapText="0"/>
    </xf>
    <xf borderId="300" fillId="7" fontId="51" numFmtId="0" xfId="0" applyAlignment="1" applyBorder="1" applyFont="1">
      <alignment horizontal="center" readingOrder="0" shrinkToFit="0" vertical="center" wrapText="1"/>
    </xf>
    <xf borderId="33" fillId="24" fontId="88" numFmtId="0" xfId="0" applyAlignment="1" applyBorder="1" applyFill="1" applyFont="1">
      <alignment horizontal="center" readingOrder="0" shrinkToFit="0" vertical="center" wrapText="1"/>
    </xf>
    <xf borderId="10" fillId="24" fontId="89" numFmtId="0" xfId="0" applyAlignment="1" applyBorder="1" applyFont="1">
      <alignment horizontal="center" readingOrder="0" shrinkToFit="0" vertical="center" wrapText="0"/>
    </xf>
    <xf borderId="30" fillId="24" fontId="90" numFmtId="169" xfId="0" applyAlignment="1" applyBorder="1" applyFont="1" applyNumberFormat="1">
      <alignment horizontal="center" readingOrder="0" shrinkToFit="0" textRotation="0" vertical="center" wrapText="1"/>
    </xf>
    <xf borderId="10" fillId="24" fontId="88" numFmtId="0" xfId="0" applyAlignment="1" applyBorder="1" applyFont="1">
      <alignment horizontal="center" readingOrder="0" shrinkToFit="0" vertical="center" wrapText="0"/>
    </xf>
    <xf borderId="10" fillId="24" fontId="88" numFmtId="0" xfId="0" applyAlignment="1" applyBorder="1" applyFont="1">
      <alignment horizontal="center" readingOrder="0" shrinkToFit="0" vertical="center" wrapText="1"/>
    </xf>
    <xf borderId="33" fillId="24" fontId="89" numFmtId="0" xfId="0" applyAlignment="1" applyBorder="1" applyFont="1">
      <alignment horizontal="center" readingOrder="0" shrinkToFit="0" vertical="center" wrapText="1"/>
    </xf>
    <xf borderId="30" fillId="24" fontId="89" numFmtId="0" xfId="0" applyAlignment="1" applyBorder="1" applyFont="1">
      <alignment horizontal="center" readingOrder="0" shrinkToFit="0" vertical="center" wrapText="1"/>
    </xf>
    <xf borderId="30" fillId="24" fontId="90" numFmtId="0" xfId="0" applyAlignment="1" applyBorder="1" applyFont="1">
      <alignment horizontal="center" readingOrder="0" shrinkToFit="0" vertical="center" wrapText="1"/>
    </xf>
    <xf borderId="30" fillId="24" fontId="90" numFmtId="0" xfId="0" applyAlignment="1" applyBorder="1" applyFont="1">
      <alignment horizontal="center" readingOrder="0" shrinkToFit="0" vertical="center" wrapText="0"/>
    </xf>
    <xf borderId="30" fillId="24" fontId="90" numFmtId="0" xfId="0" applyAlignment="1" applyBorder="1" applyFont="1">
      <alignment horizontal="center" readingOrder="0" shrinkToFit="0" vertical="center" wrapText="0"/>
    </xf>
    <xf borderId="10" fillId="24" fontId="91" numFmtId="0" xfId="0" applyAlignment="1" applyBorder="1" applyFont="1">
      <alignment horizontal="center" readingOrder="0" shrinkToFit="0" vertical="center" wrapText="0"/>
    </xf>
    <xf borderId="108" fillId="24" fontId="88" numFmtId="0" xfId="0" applyAlignment="1" applyBorder="1" applyFont="1">
      <alignment horizontal="center" readingOrder="0" shrinkToFit="0" vertical="center" wrapText="1"/>
    </xf>
    <xf borderId="301" fillId="0" fontId="3" numFmtId="0" xfId="0" applyBorder="1" applyFont="1"/>
    <xf borderId="30" fillId="24" fontId="89" numFmtId="0" xfId="0" applyAlignment="1" applyBorder="1" applyFont="1">
      <alignment horizontal="center" readingOrder="0" shrinkToFit="0" textRotation="0" vertical="center" wrapText="1"/>
    </xf>
    <xf borderId="30" fillId="24" fontId="89" numFmtId="169" xfId="0" applyAlignment="1" applyBorder="1" applyFont="1" applyNumberFormat="1">
      <alignment horizontal="center" readingOrder="0" shrinkToFit="0" textRotation="0" vertical="center" wrapText="1"/>
    </xf>
    <xf borderId="302" fillId="24" fontId="89" numFmtId="0" xfId="0" applyAlignment="1" applyBorder="1" applyFont="1">
      <alignment horizontal="center" readingOrder="0" shrinkToFit="0" vertical="center" wrapText="1"/>
    </xf>
    <xf borderId="10" fillId="24" fontId="89" numFmtId="0" xfId="0" applyAlignment="1" applyBorder="1" applyFont="1">
      <alignment horizontal="center" readingOrder="0" shrinkToFit="0" vertical="center" wrapText="1"/>
    </xf>
    <xf borderId="108" fillId="0" fontId="3" numFmtId="0" xfId="0" applyBorder="1" applyFont="1"/>
    <xf borderId="303" fillId="0" fontId="3" numFmtId="0" xfId="0" applyBorder="1" applyFont="1"/>
    <xf borderId="302" fillId="24" fontId="92" numFmtId="0" xfId="0" applyAlignment="1" applyBorder="1" applyFont="1">
      <alignment horizontal="center" readingOrder="0" shrinkToFit="0" textRotation="0" vertical="center" wrapText="1"/>
    </xf>
    <xf borderId="302" fillId="24" fontId="92" numFmtId="165" xfId="0" applyAlignment="1" applyBorder="1" applyFont="1" applyNumberFormat="1">
      <alignment horizontal="center" readingOrder="0" shrinkToFit="0" vertical="center" wrapText="0"/>
    </xf>
    <xf borderId="302" fillId="24" fontId="93" numFmtId="0" xfId="0" applyAlignment="1" applyBorder="1" applyFont="1">
      <alignment horizontal="center" readingOrder="0" shrinkToFit="0" textRotation="0" vertical="center" wrapText="1"/>
    </xf>
    <xf borderId="302" fillId="24" fontId="90" numFmtId="0" xfId="0" applyAlignment="1" applyBorder="1" applyFont="1">
      <alignment horizontal="center" readingOrder="0" shrinkToFit="0" textRotation="0" vertical="center" wrapText="1"/>
    </xf>
    <xf borderId="302" fillId="24" fontId="90" numFmtId="169" xfId="0" applyAlignment="1" applyBorder="1" applyFont="1" applyNumberFormat="1">
      <alignment horizontal="center" readingOrder="0" shrinkToFit="0" textRotation="0" vertical="center" wrapText="1"/>
    </xf>
    <xf borderId="302" fillId="4" fontId="94" numFmtId="0" xfId="0" applyAlignment="1" applyBorder="1" applyFont="1">
      <alignment horizontal="center" readingOrder="0" shrinkToFit="0" vertical="center" wrapText="1"/>
    </xf>
    <xf borderId="56" fillId="4" fontId="94" numFmtId="0" xfId="0" applyAlignment="1" applyBorder="1" applyFont="1">
      <alignment horizontal="center" readingOrder="0" shrinkToFit="0" vertical="center" wrapText="1"/>
    </xf>
    <xf borderId="68" fillId="7" fontId="31" numFmtId="166" xfId="0" applyAlignment="1" applyBorder="1" applyFont="1" applyNumberFormat="1">
      <alignment horizontal="center" readingOrder="0" shrinkToFit="0" vertical="center" wrapText="1"/>
    </xf>
    <xf borderId="46" fillId="7" fontId="31" numFmtId="0" xfId="0" applyAlignment="1" applyBorder="1" applyFont="1">
      <alignment horizontal="left" readingOrder="0" shrinkToFit="0" vertical="center" wrapText="1"/>
    </xf>
    <xf borderId="47" fillId="7" fontId="31" numFmtId="0" xfId="0" applyAlignment="1" applyBorder="1" applyFont="1">
      <alignment horizontal="left" readingOrder="0" shrinkToFit="0" vertical="center" wrapText="1"/>
    </xf>
    <xf borderId="70" fillId="7" fontId="31" numFmtId="0" xfId="0" applyAlignment="1" applyBorder="1" applyFont="1">
      <alignment horizontal="left" readingOrder="0" shrinkToFit="0" vertical="center" wrapText="1"/>
    </xf>
    <xf borderId="71" fillId="7" fontId="31" numFmtId="0" xfId="0" applyAlignment="1" applyBorder="1" applyFont="1">
      <alignment horizontal="left" readingOrder="0" shrinkToFit="0" vertical="center" wrapText="1"/>
    </xf>
    <xf borderId="304" fillId="7" fontId="31" numFmtId="0" xfId="0" applyAlignment="1" applyBorder="1" applyFont="1">
      <alignment horizontal="left" readingOrder="0" shrinkToFit="0" vertical="center" wrapText="1"/>
    </xf>
    <xf borderId="71" fillId="7" fontId="31" numFmtId="0" xfId="0" applyAlignment="1" applyBorder="1" applyFont="1">
      <alignment horizontal="center" readingOrder="0" shrinkToFit="0" vertical="center" wrapText="1"/>
    </xf>
    <xf borderId="304" fillId="7" fontId="31" numFmtId="0" xfId="0" applyAlignment="1" applyBorder="1" applyFont="1">
      <alignment horizontal="center" readingOrder="0" shrinkToFit="0" vertical="center" wrapText="1"/>
    </xf>
    <xf borderId="305" fillId="7" fontId="36" numFmtId="0" xfId="0" applyAlignment="1" applyBorder="1" applyFont="1">
      <alignment horizontal="center" readingOrder="0" shrinkToFit="0" vertical="center" wrapText="1"/>
    </xf>
    <xf borderId="70" fillId="7" fontId="31" numFmtId="3" xfId="0" applyAlignment="1" applyBorder="1" applyFont="1" applyNumberFormat="1">
      <alignment horizontal="center" readingOrder="0" shrinkToFit="0" vertical="center" wrapText="1"/>
    </xf>
    <xf borderId="71" fillId="7" fontId="31" numFmtId="1" xfId="0" applyAlignment="1" applyBorder="1" applyFont="1" applyNumberFormat="1">
      <alignment horizontal="center" readingOrder="0" shrinkToFit="0" vertical="center" wrapText="1"/>
    </xf>
    <xf borderId="71" fillId="7" fontId="31" numFmtId="167" xfId="0" applyAlignment="1" applyBorder="1" applyFont="1" applyNumberFormat="1">
      <alignment horizontal="center" readingOrder="0" shrinkToFit="0" vertical="center" wrapText="1"/>
    </xf>
    <xf borderId="70" fillId="7" fontId="31" numFmtId="170" xfId="0" applyAlignment="1" applyBorder="1" applyFont="1" applyNumberFormat="1">
      <alignment horizontal="center" readingOrder="0" shrinkToFit="0" vertical="center" wrapText="1"/>
    </xf>
    <xf borderId="71" fillId="7" fontId="31" numFmtId="170" xfId="0" applyAlignment="1" applyBorder="1" applyFont="1" applyNumberFormat="1">
      <alignment horizontal="center" readingOrder="0" shrinkToFit="0" vertical="center" wrapText="1"/>
    </xf>
    <xf borderId="304" fillId="7" fontId="31" numFmtId="170" xfId="0" applyAlignment="1" applyBorder="1" applyFont="1" applyNumberFormat="1">
      <alignment horizontal="center" readingOrder="0" shrinkToFit="0" vertical="center" wrapText="1"/>
    </xf>
    <xf borderId="70" fillId="7" fontId="31" numFmtId="166" xfId="0" applyAlignment="1" applyBorder="1" applyFont="1" applyNumberFormat="1">
      <alignment horizontal="center" readingOrder="0" shrinkToFit="0" vertical="center" wrapText="1"/>
    </xf>
    <xf borderId="74" fillId="7" fontId="31" numFmtId="166" xfId="0" applyAlignment="1" applyBorder="1" applyFont="1" applyNumberFormat="1">
      <alignment horizontal="center" readingOrder="0" shrinkToFit="0" vertical="center" wrapText="1"/>
    </xf>
    <xf borderId="75" fillId="7" fontId="31" numFmtId="0" xfId="0" applyAlignment="1" applyBorder="1" applyFont="1">
      <alignment horizontal="left" readingOrder="0" shrinkToFit="0" vertical="center" wrapText="1"/>
    </xf>
    <xf borderId="306" fillId="7" fontId="31" numFmtId="0" xfId="0" applyAlignment="1" applyBorder="1" applyFont="1">
      <alignment horizontal="left" readingOrder="0" shrinkToFit="0" vertical="center" wrapText="1"/>
    </xf>
    <xf borderId="74" fillId="7" fontId="31" numFmtId="0" xfId="0" applyAlignment="1" applyBorder="1" applyFont="1">
      <alignment horizontal="left" readingOrder="0" shrinkToFit="0" vertical="center" wrapText="1"/>
    </xf>
    <xf borderId="75" fillId="7" fontId="31" numFmtId="0" xfId="0" applyAlignment="1" applyBorder="1" applyFont="1">
      <alignment horizontal="center" readingOrder="0" shrinkToFit="0" vertical="center" wrapText="1"/>
    </xf>
    <xf borderId="306" fillId="7" fontId="31" numFmtId="0" xfId="0" applyAlignment="1" applyBorder="1" applyFont="1">
      <alignment horizontal="center" readingOrder="0" shrinkToFit="0" vertical="center" wrapText="1"/>
    </xf>
    <xf borderId="74" fillId="7" fontId="31" numFmtId="3" xfId="0" applyAlignment="1" applyBorder="1" applyFont="1" applyNumberFormat="1">
      <alignment horizontal="center" readingOrder="0" shrinkToFit="0" vertical="center" wrapText="1"/>
    </xf>
    <xf borderId="75" fillId="7" fontId="31" numFmtId="1" xfId="0" applyAlignment="1" applyBorder="1" applyFont="1" applyNumberFormat="1">
      <alignment horizontal="center" readingOrder="0" shrinkToFit="0" vertical="center" wrapText="1"/>
    </xf>
    <xf borderId="75" fillId="7" fontId="31" numFmtId="167" xfId="0" applyAlignment="1" applyBorder="1" applyFont="1" applyNumberFormat="1">
      <alignment horizontal="center" readingOrder="0" shrinkToFit="0" vertical="center" wrapText="1"/>
    </xf>
    <xf borderId="63" fillId="7" fontId="33" numFmtId="0" xfId="0" applyAlignment="1" applyBorder="1" applyFont="1">
      <alignment horizontal="center" readingOrder="0" shrinkToFit="0" vertical="center" wrapText="1"/>
    </xf>
    <xf borderId="74" fillId="7" fontId="31" numFmtId="170" xfId="0" applyAlignment="1" applyBorder="1" applyFont="1" applyNumberFormat="1">
      <alignment horizontal="center" readingOrder="0" shrinkToFit="0" vertical="center" wrapText="1"/>
    </xf>
    <xf borderId="75" fillId="7" fontId="31" numFmtId="170" xfId="0" applyAlignment="1" applyBorder="1" applyFont="1" applyNumberFormat="1">
      <alignment horizontal="center" readingOrder="0" shrinkToFit="0" vertical="center" wrapText="1"/>
    </xf>
    <xf borderId="306" fillId="7" fontId="31" numFmtId="170" xfId="0" applyAlignment="1" applyBorder="1" applyFont="1" applyNumberFormat="1">
      <alignment horizontal="center" readingOrder="0" shrinkToFit="0" vertical="center" wrapText="1"/>
    </xf>
    <xf borderId="307" fillId="2" fontId="27" numFmtId="0" xfId="0" applyAlignment="1" applyBorder="1" applyFont="1">
      <alignment horizontal="center" readingOrder="0" shrinkToFit="0" vertical="center" wrapText="1"/>
    </xf>
    <xf borderId="308" fillId="0" fontId="3" numFmtId="0" xfId="0" applyBorder="1" applyFont="1"/>
    <xf borderId="309" fillId="0" fontId="3" numFmtId="0" xfId="0" applyAlignment="1" applyBorder="1" applyFont="1">
      <alignment readingOrder="0"/>
    </xf>
    <xf borderId="310" fillId="0" fontId="3" numFmtId="0" xfId="0" applyAlignment="1" applyBorder="1" applyFont="1">
      <alignment readingOrder="0"/>
    </xf>
    <xf borderId="311" fillId="0" fontId="3" numFmtId="0" xfId="0" applyAlignment="1" applyBorder="1" applyFont="1">
      <alignment readingOrder="0"/>
    </xf>
    <xf borderId="312" fillId="0" fontId="3" numFmtId="0" xfId="0" applyAlignment="1" applyBorder="1" applyFont="1">
      <alignment readingOrder="0"/>
    </xf>
    <xf borderId="313" fillId="0" fontId="3" numFmtId="0" xfId="0" applyAlignment="1" applyBorder="1" applyFont="1">
      <alignment readingOrder="0"/>
    </xf>
    <xf borderId="314" fillId="0" fontId="3" numFmtId="0" xfId="0" applyAlignment="1" applyBorder="1" applyFont="1">
      <alignment readingOrder="0"/>
    </xf>
  </cellXfs>
  <cellStyles count="1">
    <cellStyle xfId="0" name="Normal" builtinId="0"/>
  </cellStyles>
  <dxfs count="14">
    <dxf>
      <font>
        <color rgb="FF5B0F00"/>
      </font>
      <fill>
        <patternFill patternType="solid">
          <fgColor rgb="FFCA0000"/>
          <bgColor rgb="FFCA0000"/>
        </patternFill>
      </fill>
      <border/>
    </dxf>
    <dxf>
      <font>
        <color rgb="FF5B0F00"/>
      </font>
      <fill>
        <patternFill patternType="solid">
          <fgColor rgb="FFFF3300"/>
          <bgColor rgb="FFFF3300"/>
        </patternFill>
      </fill>
      <border/>
    </dxf>
    <dxf>
      <font>
        <color rgb="FF783F04"/>
      </font>
      <fill>
        <patternFill patternType="solid">
          <fgColor rgb="FFFF9900"/>
          <bgColor rgb="FFFF9900"/>
        </patternFill>
      </fill>
      <border/>
    </dxf>
    <dxf>
      <font>
        <color rgb="FF7F6000"/>
      </font>
      <fill>
        <patternFill patternType="solid">
          <fgColor rgb="FFFFD700"/>
          <bgColor rgb="FFFFD700"/>
        </patternFill>
      </fill>
      <border/>
    </dxf>
    <dxf>
      <font>
        <color rgb="FF003434"/>
      </font>
      <fill>
        <patternFill patternType="solid">
          <fgColor rgb="FF8CDC64"/>
          <bgColor rgb="FF8CDC64"/>
        </patternFill>
      </fill>
      <border/>
    </dxf>
    <dxf>
      <font>
        <color rgb="FF0B5394"/>
      </font>
      <fill>
        <patternFill patternType="solid">
          <fgColor rgb="FF72E1FF"/>
          <bgColor rgb="FF72E1FF"/>
        </patternFill>
      </fill>
      <border/>
    </dxf>
    <dxf>
      <font>
        <color rgb="FF003434"/>
      </font>
      <fill>
        <patternFill patternType="solid">
          <fgColor rgb="FFA2E87F"/>
          <bgColor rgb="FFA2E87F"/>
        </patternFill>
      </fill>
      <border/>
    </dxf>
    <dxf>
      <font>
        <color rgb="FF7F6000"/>
      </font>
      <fill>
        <patternFill patternType="solid">
          <fgColor rgb="FFFFFF66"/>
          <bgColor rgb="FFFFFF66"/>
        </patternFill>
      </fill>
      <border/>
    </dxf>
    <dxf>
      <font>
        <color rgb="FF783F04"/>
      </font>
      <fill>
        <patternFill patternType="solid">
          <fgColor rgb="FFFEC063"/>
          <bgColor rgb="FFFEC063"/>
        </patternFill>
      </fill>
      <border/>
    </dxf>
    <dxf>
      <font>
        <b/>
        <color rgb="FFFFFFFF"/>
      </font>
      <fill>
        <patternFill patternType="solid">
          <fgColor rgb="FFFF3300"/>
          <bgColor rgb="FFFF3300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>
        <color rgb="FFFF33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4</xdr:row>
      <xdr:rowOff>0</xdr:rowOff>
    </xdr:from>
    <xdr:ext cx="809625" cy="228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1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2.v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1859C"/>
    <pageSetUpPr/>
  </sheetPr>
  <sheetViews>
    <sheetView showGridLines="0" workbookViewId="0"/>
  </sheetViews>
  <sheetFormatPr customHeight="1" defaultColWidth="12.63" defaultRowHeight="15.0"/>
  <cols>
    <col customWidth="1" min="1" max="1" width="7.5"/>
    <col customWidth="1" min="2" max="4" width="36.25"/>
    <col customWidth="1" min="5" max="7" width="31.38"/>
    <col customWidth="1" min="8" max="8" width="7.5"/>
  </cols>
  <sheetData>
    <row r="1" ht="18.0" customHeight="1">
      <c r="A1" s="1"/>
      <c r="B1" s="1"/>
      <c r="C1" s="1"/>
      <c r="D1" s="1"/>
      <c r="E1" s="1"/>
      <c r="F1" s="1"/>
      <c r="G1" s="1"/>
      <c r="H1" s="1"/>
    </row>
    <row r="2" ht="18.0" customHeight="1">
      <c r="A2" s="1"/>
      <c r="B2" s="1"/>
      <c r="C2" s="1"/>
      <c r="D2" s="1"/>
      <c r="E2" s="1"/>
      <c r="F2" s="1"/>
      <c r="G2" s="1"/>
      <c r="H2" s="1"/>
    </row>
    <row r="3" ht="18.0" customHeight="1">
      <c r="A3" s="1"/>
      <c r="B3" s="1"/>
      <c r="C3" s="1"/>
      <c r="D3" s="1"/>
      <c r="E3" s="1"/>
      <c r="F3" s="1"/>
      <c r="G3" s="1"/>
      <c r="H3" s="1"/>
    </row>
    <row r="4" ht="18.0" customHeight="1">
      <c r="A4" s="1"/>
      <c r="B4" s="1"/>
      <c r="C4" s="1"/>
      <c r="D4" s="1"/>
      <c r="E4" s="1"/>
      <c r="F4" s="1"/>
      <c r="G4" s="1"/>
      <c r="H4" s="1"/>
    </row>
    <row r="5" ht="18.0" customHeight="1">
      <c r="A5" s="1"/>
      <c r="B5" s="2" t="s">
        <v>0</v>
      </c>
      <c r="C5" s="3"/>
      <c r="D5" s="4"/>
      <c r="E5" s="5"/>
      <c r="F5" s="3"/>
      <c r="G5" s="4"/>
      <c r="H5" s="1"/>
    </row>
    <row r="6" ht="18.0" customHeight="1">
      <c r="A6" s="1"/>
      <c r="B6" s="6"/>
      <c r="D6" s="7"/>
      <c r="E6" s="6"/>
      <c r="G6" s="7"/>
      <c r="H6" s="1"/>
    </row>
    <row r="7" ht="18.0" customHeight="1">
      <c r="A7" s="1"/>
      <c r="B7" s="6"/>
      <c r="D7" s="7"/>
      <c r="E7" s="6"/>
      <c r="G7" s="7"/>
      <c r="H7" s="8"/>
    </row>
    <row r="8" ht="18.0" customHeight="1">
      <c r="A8" s="1"/>
      <c r="B8" s="6"/>
      <c r="D8" s="7"/>
      <c r="E8" s="6"/>
      <c r="G8" s="7"/>
      <c r="H8" s="9"/>
    </row>
    <row r="9" ht="18.0" customHeight="1">
      <c r="A9" s="1"/>
      <c r="B9" s="6"/>
      <c r="D9" s="7"/>
      <c r="E9" s="6"/>
      <c r="G9" s="7"/>
      <c r="H9" s="10"/>
    </row>
    <row r="10" ht="18.0" customHeight="1">
      <c r="A10" s="1"/>
      <c r="B10" s="6"/>
      <c r="D10" s="7"/>
      <c r="E10" s="6"/>
      <c r="G10" s="7"/>
      <c r="H10" s="10"/>
    </row>
    <row r="11" ht="18.0" customHeight="1">
      <c r="A11" s="1"/>
      <c r="B11" s="6"/>
      <c r="D11" s="7"/>
      <c r="E11" s="6"/>
      <c r="G11" s="7"/>
      <c r="H11" s="10"/>
    </row>
    <row r="12" ht="18.0" customHeight="1">
      <c r="A12" s="1"/>
      <c r="B12" s="6"/>
      <c r="D12" s="7"/>
      <c r="E12" s="6"/>
      <c r="G12" s="7"/>
      <c r="H12" s="10"/>
    </row>
    <row r="13" ht="18.0" customHeight="1">
      <c r="A13" s="1"/>
      <c r="B13" s="11"/>
      <c r="C13" s="12"/>
      <c r="D13" s="13"/>
      <c r="E13" s="11"/>
      <c r="F13" s="12"/>
      <c r="G13" s="13"/>
      <c r="H13" s="10"/>
    </row>
    <row r="14" ht="18.0" customHeight="1">
      <c r="A14" s="1"/>
      <c r="B14" s="14"/>
      <c r="C14" s="14"/>
      <c r="D14" s="14"/>
      <c r="E14" s="14"/>
      <c r="F14" s="14"/>
      <c r="G14" s="14"/>
      <c r="H14" s="10"/>
    </row>
    <row r="15" ht="18.0" customHeight="1">
      <c r="A15" s="1"/>
      <c r="B15" s="14"/>
      <c r="C15" s="14"/>
      <c r="D15" s="14"/>
      <c r="E15" s="14"/>
      <c r="F15" s="14"/>
      <c r="G15" s="14"/>
      <c r="H15" s="10"/>
    </row>
    <row r="16" ht="18.0" customHeight="1">
      <c r="A16" s="1"/>
      <c r="B16" s="15" t="s">
        <v>1</v>
      </c>
      <c r="C16" s="16"/>
      <c r="D16" s="17"/>
      <c r="E16" s="17"/>
      <c r="F16" s="17"/>
      <c r="G16" s="17"/>
      <c r="H16" s="10"/>
    </row>
    <row r="17" ht="18.0" customHeight="1">
      <c r="A17" s="1"/>
      <c r="B17" s="18" t="s">
        <v>2</v>
      </c>
      <c r="C17" s="19">
        <v>44471.0</v>
      </c>
      <c r="D17" s="17"/>
      <c r="E17" s="17"/>
      <c r="F17" s="17"/>
      <c r="G17" s="17"/>
      <c r="H17" s="10"/>
    </row>
    <row r="18" ht="18.0" customHeight="1">
      <c r="A18" s="1"/>
      <c r="B18" s="18" t="s">
        <v>3</v>
      </c>
      <c r="C18" s="18" t="s">
        <v>4</v>
      </c>
      <c r="D18" s="17"/>
      <c r="E18" s="17"/>
      <c r="F18" s="17"/>
      <c r="G18" s="17"/>
      <c r="H18" s="10"/>
    </row>
    <row r="19" ht="18.0" customHeight="1">
      <c r="A19" s="1"/>
      <c r="B19" s="17"/>
      <c r="C19" s="17"/>
      <c r="D19" s="17"/>
      <c r="E19" s="17"/>
      <c r="F19" s="17"/>
      <c r="G19" s="17"/>
      <c r="H19" s="10"/>
    </row>
    <row r="20" ht="18.0" customHeight="1">
      <c r="A20" s="1"/>
      <c r="B20" s="15" t="s">
        <v>5</v>
      </c>
      <c r="C20" s="16"/>
      <c r="D20" s="17"/>
      <c r="E20" s="17"/>
      <c r="F20" s="17"/>
      <c r="G20" s="17"/>
      <c r="H20" s="10"/>
    </row>
    <row r="21" ht="18.0" customHeight="1">
      <c r="A21" s="1"/>
      <c r="B21" s="18" t="s">
        <v>6</v>
      </c>
      <c r="C21" s="19"/>
      <c r="D21" s="17"/>
      <c r="E21" s="17"/>
      <c r="F21" s="17"/>
      <c r="G21" s="17"/>
      <c r="H21" s="10"/>
    </row>
    <row r="22" ht="18.0" customHeight="1">
      <c r="A22" s="1"/>
      <c r="B22" s="18" t="s">
        <v>3</v>
      </c>
      <c r="C22" s="18"/>
      <c r="D22" s="17"/>
      <c r="E22" s="17"/>
      <c r="F22" s="17"/>
      <c r="G22" s="17"/>
      <c r="H22" s="10"/>
    </row>
    <row r="23" ht="18.0" customHeight="1">
      <c r="A23" s="1"/>
      <c r="B23" s="17"/>
      <c r="C23" s="17"/>
      <c r="D23" s="17"/>
      <c r="E23" s="17"/>
      <c r="F23" s="17"/>
      <c r="G23" s="17"/>
      <c r="H23" s="10"/>
    </row>
    <row r="24" ht="18.0" customHeight="1">
      <c r="A24" s="1"/>
      <c r="B24" s="15" t="s">
        <v>7</v>
      </c>
      <c r="C24" s="16"/>
      <c r="D24" s="17"/>
      <c r="E24" s="17"/>
      <c r="F24" s="17"/>
      <c r="G24" s="17"/>
      <c r="H24" s="10"/>
    </row>
    <row r="25" ht="18.0" customHeight="1">
      <c r="A25" s="1"/>
      <c r="B25" s="18" t="s">
        <v>6</v>
      </c>
      <c r="C25" s="19"/>
      <c r="D25" s="17"/>
      <c r="E25" s="17"/>
      <c r="F25" s="17"/>
      <c r="G25" s="17"/>
      <c r="H25" s="10"/>
    </row>
    <row r="26" ht="18.0" customHeight="1">
      <c r="A26" s="1"/>
      <c r="B26" s="18" t="s">
        <v>3</v>
      </c>
      <c r="C26" s="18"/>
      <c r="D26" s="17"/>
      <c r="E26" s="17"/>
      <c r="F26" s="17"/>
      <c r="G26" s="17"/>
      <c r="H26" s="10"/>
    </row>
    <row r="27" ht="18.0" customHeight="1">
      <c r="A27" s="1"/>
      <c r="B27" s="17"/>
      <c r="C27" s="20"/>
      <c r="D27" s="17"/>
      <c r="E27" s="17"/>
      <c r="F27" s="17"/>
      <c r="G27" s="17"/>
      <c r="H27" s="10"/>
    </row>
    <row r="28" ht="18.0" customHeight="1">
      <c r="A28" s="1"/>
      <c r="B28" s="17"/>
      <c r="C28" s="17"/>
      <c r="D28" s="17"/>
      <c r="E28" s="17"/>
      <c r="F28" s="17"/>
      <c r="G28" s="17"/>
      <c r="H28" s="10"/>
    </row>
    <row r="29" ht="18.0" customHeight="1">
      <c r="A29" s="1"/>
      <c r="B29" s="17"/>
      <c r="C29" s="17"/>
      <c r="D29" s="17"/>
      <c r="E29" s="17"/>
      <c r="F29" s="17"/>
      <c r="G29" s="17"/>
      <c r="H29" s="10"/>
    </row>
    <row r="30" ht="18.0" customHeight="1">
      <c r="A30" s="1"/>
      <c r="B30" s="17"/>
      <c r="C30" s="17"/>
      <c r="D30" s="17"/>
      <c r="E30" s="17"/>
      <c r="F30" s="17"/>
      <c r="G30" s="17"/>
      <c r="H30" s="10"/>
    </row>
    <row r="31" ht="18.0" customHeight="1">
      <c r="A31" s="1"/>
      <c r="B31" s="17"/>
      <c r="C31" s="17"/>
      <c r="D31" s="17"/>
      <c r="E31" s="17"/>
      <c r="F31" s="17"/>
      <c r="G31" s="17"/>
      <c r="H31" s="10"/>
    </row>
    <row r="32" ht="18.0" customHeight="1">
      <c r="A32" s="1"/>
      <c r="B32" s="17"/>
      <c r="C32" s="17"/>
      <c r="D32" s="17"/>
      <c r="E32" s="17"/>
      <c r="F32" s="17"/>
      <c r="G32" s="17"/>
      <c r="H32" s="10"/>
    </row>
    <row r="33" ht="18.0" customHeight="1">
      <c r="A33" s="1"/>
      <c r="B33" s="17"/>
      <c r="C33" s="17"/>
      <c r="D33" s="17"/>
      <c r="E33" s="17"/>
      <c r="F33" s="17"/>
      <c r="G33" s="17"/>
      <c r="H33" s="10"/>
    </row>
    <row r="34" ht="18.0" customHeight="1">
      <c r="A34" s="1"/>
      <c r="B34" s="21"/>
      <c r="C34" s="21"/>
      <c r="D34" s="17"/>
      <c r="E34" s="17"/>
      <c r="F34" s="17"/>
      <c r="G34" s="17"/>
      <c r="H34" s="10"/>
    </row>
    <row r="35" ht="18.0" customHeight="1">
      <c r="A35" s="1"/>
      <c r="B35" s="21"/>
      <c r="C35" s="21"/>
      <c r="D35" s="17"/>
      <c r="E35" s="17"/>
      <c r="F35" s="17"/>
      <c r="G35" s="17"/>
      <c r="H35" s="10"/>
    </row>
    <row r="36" ht="18.0" customHeight="1">
      <c r="A36" s="1"/>
      <c r="B36" s="21"/>
      <c r="C36" s="21"/>
      <c r="D36" s="17"/>
      <c r="E36" s="17"/>
      <c r="F36" s="17"/>
      <c r="G36" s="17"/>
      <c r="H36" s="10"/>
    </row>
    <row r="37" ht="18.0" customHeight="1">
      <c r="A37" s="1"/>
      <c r="B37" s="21"/>
      <c r="C37" s="21"/>
      <c r="D37" s="17"/>
      <c r="E37" s="17"/>
      <c r="F37" s="17"/>
      <c r="G37" s="17"/>
      <c r="H37" s="10"/>
    </row>
    <row r="38" ht="18.0" customHeight="1">
      <c r="A38" s="1"/>
      <c r="B38" s="21"/>
      <c r="C38" s="21"/>
      <c r="D38" s="17"/>
      <c r="E38" s="17"/>
      <c r="F38" s="17"/>
      <c r="G38" s="17"/>
      <c r="H38" s="10"/>
    </row>
    <row r="39" ht="18.0" customHeight="1">
      <c r="A39" s="1"/>
      <c r="B39" s="21"/>
      <c r="C39" s="21"/>
      <c r="D39" s="17"/>
      <c r="E39" s="17"/>
      <c r="F39" s="17"/>
      <c r="G39" s="17"/>
      <c r="H39" s="10"/>
    </row>
    <row r="40" ht="18.0" customHeight="1">
      <c r="A40" s="1"/>
      <c r="B40" s="17"/>
      <c r="C40" s="17"/>
      <c r="D40" s="17"/>
      <c r="E40" s="17"/>
      <c r="F40" s="17"/>
      <c r="G40" s="17"/>
      <c r="H40" s="10"/>
    </row>
  </sheetData>
  <mergeCells count="2">
    <mergeCell ref="B5:D13"/>
    <mergeCell ref="E5:G13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0.13"/>
    <col customWidth="1" min="2" max="2" width="33.38"/>
    <col customWidth="1" min="3" max="3" width="26.5"/>
    <col customWidth="1" min="4" max="4" width="30.0"/>
  </cols>
  <sheetData>
    <row r="1" ht="36.75" customHeight="1">
      <c r="A1" s="46" t="s">
        <v>52</v>
      </c>
      <c r="B1" s="29"/>
      <c r="C1" s="29"/>
      <c r="D1" s="30"/>
    </row>
    <row r="2" ht="36.75" customHeight="1">
      <c r="A2" s="47" t="s">
        <v>32</v>
      </c>
      <c r="B2" s="47" t="s">
        <v>11</v>
      </c>
      <c r="C2" s="47" t="s">
        <v>12</v>
      </c>
      <c r="D2" s="47" t="s">
        <v>53</v>
      </c>
    </row>
    <row r="3">
      <c r="A3" s="48"/>
      <c r="B3" s="49"/>
      <c r="C3" s="49"/>
      <c r="D3" s="49"/>
    </row>
    <row r="4">
      <c r="A4" s="48"/>
      <c r="B4" s="49"/>
      <c r="C4" s="49"/>
      <c r="D4" s="49"/>
    </row>
    <row r="5">
      <c r="A5" s="48"/>
      <c r="B5" s="49"/>
      <c r="C5" s="49"/>
      <c r="D5" s="49"/>
    </row>
    <row r="6">
      <c r="A6" s="48"/>
      <c r="B6" s="49"/>
      <c r="C6" s="49"/>
      <c r="D6" s="49"/>
    </row>
    <row r="7">
      <c r="A7" s="48"/>
      <c r="B7" s="49"/>
      <c r="C7" s="49"/>
      <c r="D7" s="49"/>
    </row>
    <row r="8">
      <c r="A8" s="48"/>
      <c r="B8" s="49"/>
      <c r="C8" s="49"/>
      <c r="D8" s="49"/>
    </row>
    <row r="9">
      <c r="A9" s="48"/>
      <c r="B9" s="49"/>
      <c r="C9" s="49"/>
      <c r="D9" s="49"/>
    </row>
    <row r="10">
      <c r="A10" s="48"/>
      <c r="B10" s="49"/>
      <c r="C10" s="49"/>
      <c r="D10" s="49"/>
    </row>
    <row r="11">
      <c r="A11" s="48"/>
      <c r="B11" s="49"/>
      <c r="C11" s="49"/>
      <c r="D11" s="49"/>
    </row>
    <row r="12">
      <c r="A12" s="48"/>
      <c r="B12" s="49"/>
      <c r="C12" s="49"/>
      <c r="D12" s="49"/>
    </row>
    <row r="13">
      <c r="A13" s="48"/>
      <c r="B13" s="49"/>
      <c r="C13" s="49"/>
      <c r="D13" s="49"/>
    </row>
    <row r="14">
      <c r="A14" s="48"/>
      <c r="B14" s="49"/>
      <c r="C14" s="49"/>
      <c r="D14" s="49"/>
    </row>
    <row r="15">
      <c r="A15" s="48"/>
      <c r="B15" s="49"/>
      <c r="C15" s="49"/>
      <c r="D15" s="49"/>
    </row>
    <row r="16">
      <c r="A16" s="48"/>
      <c r="B16" s="49"/>
      <c r="C16" s="49"/>
      <c r="D16" s="49"/>
    </row>
    <row r="17">
      <c r="A17" s="48"/>
      <c r="B17" s="49"/>
      <c r="C17" s="49"/>
      <c r="D17" s="49"/>
    </row>
    <row r="18">
      <c r="A18" s="48"/>
      <c r="B18" s="49"/>
      <c r="C18" s="49"/>
      <c r="D18" s="49"/>
    </row>
    <row r="19">
      <c r="A19" s="48"/>
      <c r="B19" s="49"/>
      <c r="C19" s="49"/>
      <c r="D19" s="49"/>
    </row>
    <row r="20">
      <c r="A20" s="48"/>
      <c r="B20" s="49"/>
      <c r="C20" s="49"/>
      <c r="D20" s="49"/>
    </row>
    <row r="21">
      <c r="A21" s="48"/>
      <c r="B21" s="49"/>
      <c r="C21" s="49"/>
      <c r="D21" s="49"/>
    </row>
    <row r="22">
      <c r="A22" s="48"/>
      <c r="B22" s="49"/>
      <c r="C22" s="49"/>
      <c r="D22" s="49"/>
    </row>
    <row r="23">
      <c r="A23" s="48"/>
      <c r="B23" s="49"/>
      <c r="C23" s="49"/>
      <c r="D23" s="49"/>
    </row>
    <row r="24">
      <c r="A24" s="48"/>
      <c r="B24" s="49"/>
      <c r="C24" s="49"/>
      <c r="D24" s="49"/>
    </row>
    <row r="25">
      <c r="A25" s="52"/>
      <c r="B25" s="52"/>
      <c r="C25" s="52"/>
      <c r="D25" s="52"/>
    </row>
    <row r="26">
      <c r="A26" s="52"/>
      <c r="B26" s="52"/>
      <c r="C26" s="52"/>
      <c r="D26" s="52"/>
    </row>
    <row r="27">
      <c r="A27" s="52"/>
      <c r="B27" s="52"/>
      <c r="C27" s="52"/>
      <c r="D27" s="52"/>
    </row>
    <row r="28">
      <c r="A28" s="52"/>
      <c r="B28" s="52"/>
      <c r="C28" s="52"/>
      <c r="D28" s="52"/>
    </row>
  </sheetData>
  <mergeCells count="1">
    <mergeCell ref="A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CDC64"/>
    <outlinePr summaryRight="0"/>
    <pageSetUpPr/>
  </sheetPr>
  <sheetViews>
    <sheetView showGridLines="0" workbookViewId="0"/>
  </sheetViews>
  <sheetFormatPr customHeight="1" defaultColWidth="12.63" defaultRowHeight="15.0" outlineLevelCol="1"/>
  <cols>
    <col customWidth="1" min="1" max="1" width="3.88"/>
    <col customWidth="1" min="2" max="2" width="33.88" outlineLevel="1"/>
    <col customWidth="1" min="3" max="3" width="39.25"/>
    <col customWidth="1" min="4" max="4" width="44.13" outlineLevel="1"/>
    <col customWidth="1" min="5" max="5" width="1.38"/>
    <col customWidth="1" min="6" max="6" width="17.63"/>
    <col customWidth="1" min="7" max="7" width="20.63"/>
    <col customWidth="1" min="8" max="8" width="13.25"/>
    <col customWidth="1" min="9" max="9" width="52.13"/>
    <col customWidth="1" min="10" max="10" width="1.38"/>
    <col customWidth="1" min="11" max="13" width="19.25"/>
    <col customWidth="1" min="14" max="14" width="17.63"/>
    <col collapsed="1" customWidth="1" min="15" max="15" width="1.38"/>
    <col customWidth="1" hidden="1" min="16" max="17" width="13.63" outlineLevel="1"/>
    <col customWidth="1" min="18" max="18" width="24.5"/>
    <col customWidth="1" min="19" max="19" width="3.88"/>
  </cols>
  <sheetData>
    <row r="1" ht="11.25" customHeight="1">
      <c r="A1" s="54"/>
      <c r="B1" s="55"/>
      <c r="C1" s="55"/>
      <c r="D1" s="56"/>
      <c r="E1" s="57"/>
      <c r="F1" s="57"/>
      <c r="G1" s="58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9"/>
    </row>
    <row r="2" ht="11.25" customHeight="1">
      <c r="A2" s="60"/>
      <c r="B2" s="61"/>
      <c r="C2" s="61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59"/>
    </row>
    <row r="3" ht="36.75" customHeight="1">
      <c r="A3" s="60"/>
      <c r="B3" s="64" t="s">
        <v>54</v>
      </c>
      <c r="C3" s="64" t="s">
        <v>55</v>
      </c>
      <c r="D3" s="64" t="s">
        <v>56</v>
      </c>
      <c r="E3" s="65"/>
      <c r="F3" s="66" t="s">
        <v>57</v>
      </c>
      <c r="G3" s="67"/>
      <c r="H3" s="67"/>
      <c r="I3" s="23"/>
      <c r="J3" s="65"/>
      <c r="K3" s="66" t="s">
        <v>58</v>
      </c>
      <c r="L3" s="67"/>
      <c r="M3" s="67"/>
      <c r="N3" s="23"/>
      <c r="O3" s="65"/>
      <c r="P3" s="68" t="s">
        <v>59</v>
      </c>
      <c r="Q3" s="69"/>
      <c r="R3" s="70"/>
      <c r="S3" s="59"/>
    </row>
    <row r="4" ht="36.75" customHeight="1">
      <c r="A4" s="60"/>
      <c r="B4" s="71"/>
      <c r="C4" s="71"/>
      <c r="D4" s="71"/>
      <c r="E4" s="72"/>
      <c r="F4" s="73" t="s">
        <v>60</v>
      </c>
      <c r="G4" s="67"/>
      <c r="H4" s="67"/>
      <c r="I4" s="23"/>
      <c r="J4" s="72"/>
      <c r="K4" s="73" t="s">
        <v>60</v>
      </c>
      <c r="L4" s="67"/>
      <c r="M4" s="67"/>
      <c r="N4" s="23"/>
      <c r="O4" s="72"/>
      <c r="P4" s="74"/>
      <c r="Q4" s="75"/>
      <c r="R4" s="76"/>
      <c r="S4" s="59"/>
    </row>
    <row r="5" ht="36.75" customHeight="1">
      <c r="A5" s="60"/>
      <c r="B5" s="77"/>
      <c r="C5" s="77"/>
      <c r="D5" s="77"/>
      <c r="E5" s="78"/>
      <c r="F5" s="79" t="s">
        <v>61</v>
      </c>
      <c r="G5" s="80" t="s">
        <v>62</v>
      </c>
      <c r="H5" s="80" t="s">
        <v>63</v>
      </c>
      <c r="I5" s="80" t="s">
        <v>64</v>
      </c>
      <c r="J5" s="78"/>
      <c r="K5" s="80" t="str">
        <f>'Tabelas de Apoio'!AB33</f>
        <v>FISCAL</v>
      </c>
      <c r="L5" s="80" t="str">
        <f>'Tabelas de Apoio'!AD33</f>
        <v>GERENCIAL</v>
      </c>
      <c r="M5" s="80" t="str">
        <f>'Tabelas de Apoio'!AF33</f>
        <v>NA SOCIEDADE</v>
      </c>
      <c r="N5" s="81" t="s">
        <v>61</v>
      </c>
      <c r="O5" s="78"/>
      <c r="P5" s="81" t="s">
        <v>65</v>
      </c>
      <c r="Q5" s="81" t="s">
        <v>66</v>
      </c>
      <c r="R5" s="81" t="s">
        <v>64</v>
      </c>
      <c r="S5" s="59"/>
    </row>
    <row r="6" ht="45.0" customHeight="1">
      <c r="A6" s="82">
        <v>1.0</v>
      </c>
      <c r="B6" s="83" t="str">
        <f t="shared" ref="B6:B105" si="1">'Passo 02  - Elaboração do PACI'!C7</f>
        <v>#REF!</v>
      </c>
      <c r="C6" s="83" t="str">
        <f t="shared" ref="C6:C105" si="2">'Passo 02  - Elaboração do PACI'!F7</f>
        <v>#REF!</v>
      </c>
      <c r="D6" s="84" t="str">
        <f t="shared" ref="D6:D105" si="3">'Passo 02  - Elaboração do PACI'!H7</f>
        <v>#REF!</v>
      </c>
      <c r="E6" s="85"/>
      <c r="F6" s="86">
        <v>5.0</v>
      </c>
      <c r="G6" s="87" t="str">
        <f t="shared" ref="G6:G105" si="4">IF(F6="","",
IF(F6=1,"&lt; 10%",
IF(F6=2,"10% ≤ X &lt; 30%",
IF(F6=3,"30% ≤ X &lt; 50%",
IF(F6=4,"50% ≤ X &lt; 90%",
IF(F6=5,"≥ 90%",
))))))</f>
        <v>≥ 90%</v>
      </c>
      <c r="H6" s="88" t="str">
        <f t="shared" ref="H6:H105" si="5">IF(F6="","",
IF(F6=1,"MUITO BAIXA",
IF(F6=2,"BAIXA",
IF(F6=3,"MÉDIA",
IF(F6=4,"ALTA",
IF(F6=5,"MUITO ALTA",
IF(F6&gt;5,"NOTA INVÁLIDA")))))))</f>
        <v>MUITO ALTA</v>
      </c>
      <c r="I6" s="89" t="str">
        <f t="shared" ref="I6:I104" si="6">IF(F6="","",
IF(F6=1,"EVENTO PODE OCORRER APENAS EM CIRCUNSTÂNCIAS EXCEPCIONAIS",
IF(F6=2,"EVENTO PODE OCORRER EM ALGUM MOMENTO",
IF(F6=3,"EVENTO DEVE OCORRER EM ALGUM MOMENTO",
IF(F6=4," EVENTO PROVAVELMENTE OCORRA NA MAIORIA DAS CIRCUNSTÂNCIAS",
IF(F6=5," EVENTO ESPERADO QUE OCORRA NA MAIORIA DAS CIRCUNSTÂNCIAS",
))))))</f>
        <v> EVENTO ESPERADO QUE OCORRA NA MAIORIA DAS CIRCUNSTÂNCIAS</v>
      </c>
      <c r="J6" s="85"/>
      <c r="K6" s="90">
        <v>5.0</v>
      </c>
      <c r="L6" s="91">
        <v>5.0</v>
      </c>
      <c r="M6" s="91">
        <v>5.0</v>
      </c>
      <c r="N6" s="92" t="str">
        <f>IFERROR(
ROUND(
IF(D6='Tabelas de Apoio'!$X$34,((K6*'Tabelas de Apoio'!$AB$34)+(L6*'Tabelas de Apoio'!$AD$34)+(M6*'Tabelas de Apoio'!$AF$34))/SUM('Tabelas de Apoio'!$AB$34:$AG$34),
IF(D6='Tabelas de Apoio'!$X$35,((K6*'Tabelas de Apoio'!$AB$35)+(L6*'Tabelas de Apoio'!$AD$35)+(M6*'Tabelas de Apoio'!$AF$35))/SUM('Tabelas de Apoio'!$AB$35:$AG$35),
IF(D6='Tabelas de Apoio'!$X$36,((K6*'Tabelas de Apoio'!$AB$36)+(L6*'Tabelas de Apoio'!$AD$36)+(M6*'Tabelas de Apoio'!$AF$36))/SUM('Tabelas de Apoio'!$AB$36:$AG$36),
IF(D6='Tabelas de Apoio'!$X$37,((K6*'Tabelas de Apoio'!$AB$37)+(L6*'Tabelas de Apoio'!$AD$37)+(M6*'Tabelas de Apoio'!$AF$37))/SUM('Tabelas de Apoio'!$AB$37:$AG$37),
IF(D6='Tabelas de Apoio'!$X$38,((K6*'Tabelas de Apoio'!$AB$38)+(L6*'Tabelas de Apoio'!$AD$38)+(M6*'Tabelas de Apoio'!$AF$38))/SUM('Tabelas de Apoio'!$AB$38:$AG$38),
IF(D6='Tabelas de Apoio'!$X$39,((K6*'Tabelas de Apoio'!$AB$39)+(L6*'Tabelas de Apoio'!$AD$39)+(M6*'Tabelas de Apoio'!$AF$39))/SUM('Tabelas de Apoio'!$AB$39:$AG$39),
IF(D6='Tabelas de Apoio'!$X$40,((K6*'Tabelas de Apoio'!$AB$40)+(L6*'Tabelas de Apoio'!$AD$40)+(M6*'Tabelas de Apoio'!$AF$40))/SUM('Tabelas de Apoio'!$AB$40:$AG$40),
IF(D6='Tabelas de Apoio'!$X$41,((K6*'Tabelas de Apoio'!$AB$41)+(L6*'Tabelas de Apoio'!$AD$41)+(M6*'Tabelas de Apoio'!$AF$41))/SUM('Tabelas de Apoio'!$AB$41:$AG$41),
IF(D6='Tabelas de Apoio'!$X$42,((K6*'Tabelas de Apoio'!$AB$42)+(L6*'Tabelas de Apoio'!$AD$42)+(M6*'Tabelas de Apoio'!$AF$42))/SUM('Tabelas de Apoio'!$AB$42:$AG$42),
IF(D6='Tabelas de Apoio'!$X$43,((K6*'Tabelas de Apoio'!$AB$43)+(L6*'Tabelas de Apoio'!$AD$43)+(M6*'Tabelas de Apoio'!$AF$43))/SUM('Tabelas de Apoio'!$AB$43:$AG$43),
IF(D6='Tabelas de Apoio'!$X$44,((K6*'Tabelas de Apoio'!$AB$44)+(L6*'Tabelas de Apoio'!$AD$44)+(M6*'Tabelas de Apoio'!$AF$44))/SUM('Tabelas de Apoio'!$AB$44:$AG$44),
IF(D6='Tabelas de Apoio'!$X$45,((K6*'Tabelas de Apoio'!$AB$45)+(L6*'Tabelas de Apoio'!$AD$45)+(M6*'Tabelas de Apoio'!$AF$45))/SUM('Tabelas de Apoio'!$AB$45:$AG$45),
IF(D6='Tabelas de Apoio'!$X$46,((K6*'Tabelas de Apoio'!$AB$46)+(L6*'Tabelas de Apoio'!$AD$46)+(M6*'Tabelas de Apoio'!$AF$46))/SUM('Tabelas de Apoio'!$AB$46:$AG$46),
IF(D6='Tabelas de Apoio'!$X$47,((K6*'Tabelas de Apoio'!$AB$47)+(L6*'Tabelas de Apoio'!$AD$47)+(M6*'Tabelas de Apoio'!$AF$47))/SUM('Tabelas de Apoio'!$AB$47:$AG$47),
IF(D6='Tabelas de Apoio'!$X$48,((K6*'Tabelas de Apoio'!$AB$48)+(L6*'Tabelas de Apoio'!$AD$48)+(M6*'Tabelas de Apoio'!$AF$48))/SUM('Tabelas de Apoio'!$AB$48:$AG$48),
IF(D6='Tabelas de Apoio'!$X$49,((K6*'Tabelas de Apoio'!$AB$49)+(L6*'Tabelas de Apoio'!$AD$49)+(M6*'Tabelas de Apoio'!$AF$49))/SUM('Tabelas de Apoio'!$AB$49:$AG$49),
IF(D6='Tabelas de Apoio'!$X$50,((K6*'Tabelas de Apoio'!$AB$50)+(L6*'Tabelas de Apoio'!$AD$50)+(M6*'Tabelas de Apoio'!$AF$50))/SUM('Tabelas de Apoio'!$AB$50:$AG$50),
IF(D6='Tabelas de Apoio'!$X$51,((K6*'Tabelas de Apoio'!$AB$51)+(L6*'Tabelas de Apoio'!$AD$51)+(M6*'Tabelas de Apoio'!$AF$51))/SUM('Tabelas de Apoio'!$AB$51:$AG$51),
IF(D6='Tabelas de Apoio'!$X$52,((K6*'Tabelas de Apoio'!$AB$52)+(L6*'Tabelas de Apoio'!$AD$52)+(M6*'Tabelas de Apoio'!$AF$52))/SUM('Tabelas de Apoio'!$AB$52:$AG$52),
IF(D6='Tabelas de Apoio'!$X$53,((K6*'Tabelas de Apoio'!$AB$53)+(L6*'Tabelas de Apoio'!$AD$53)+(M6*'Tabelas de Apoio'!$AF$53))/SUM('Tabelas de Apoio'!$AB$53:$AG$53),
)))))))))))))))))))),0),"-")</f>
        <v>-</v>
      </c>
      <c r="O6" s="85"/>
      <c r="P6" s="93" t="str">
        <f t="shared" ref="P6:P105" si="7">CONCATENATE(F6,N6)</f>
        <v>5-</v>
      </c>
      <c r="Q6" s="94" t="str">
        <f>IFERROR(
VLOOKUP(P6,'Tabelas de Apoio'!$X$4:$Z$29,2,0),"-")</f>
        <v>-</v>
      </c>
      <c r="R6" s="95" t="str">
        <f>IFERROR(
VLOOKUP(P6,'Tabelas de Apoio'!$X$4:$Z$29,3,0),"-")</f>
        <v>-</v>
      </c>
      <c r="S6" s="59"/>
    </row>
    <row r="7" ht="45.0" customHeight="1">
      <c r="A7" s="82">
        <v>2.0</v>
      </c>
      <c r="B7" s="83" t="str">
        <f t="shared" si="1"/>
        <v>#REF!</v>
      </c>
      <c r="C7" s="83" t="str">
        <f t="shared" si="2"/>
        <v>#REF!</v>
      </c>
      <c r="D7" s="84" t="str">
        <f t="shared" si="3"/>
        <v>#REF!</v>
      </c>
      <c r="E7" s="96"/>
      <c r="F7" s="97">
        <v>3.0</v>
      </c>
      <c r="G7" s="87" t="str">
        <f t="shared" si="4"/>
        <v>30% ≤ X &lt; 50%</v>
      </c>
      <c r="H7" s="88" t="str">
        <f t="shared" si="5"/>
        <v>MÉDIA</v>
      </c>
      <c r="I7" s="89" t="str">
        <f t="shared" si="6"/>
        <v>EVENTO DEVE OCORRER EM ALGUM MOMENTO</v>
      </c>
      <c r="J7" s="96"/>
      <c r="K7" s="98">
        <v>3.0</v>
      </c>
      <c r="L7" s="99">
        <v>3.0</v>
      </c>
      <c r="M7" s="99">
        <v>1.0</v>
      </c>
      <c r="N7" s="92" t="str">
        <f>IFERROR(
ROUND(
IF(D7='Tabelas de Apoio'!$X$34,((K7*'Tabelas de Apoio'!$AB$34)+(L7*'Tabelas de Apoio'!$AD$34)+(M7*'Tabelas de Apoio'!$AF$34))/SUM('Tabelas de Apoio'!$AB$34:$AG$34),
IF(D7='Tabelas de Apoio'!$X$35,((K7*'Tabelas de Apoio'!$AB$35)+(L7*'Tabelas de Apoio'!$AD$35)+(M7*'Tabelas de Apoio'!$AF$35))/SUM('Tabelas de Apoio'!$AB$35:$AG$35),
IF(D7='Tabelas de Apoio'!$X$36,((K7*'Tabelas de Apoio'!$AB$36)+(L7*'Tabelas de Apoio'!$AD$36)+(M7*'Tabelas de Apoio'!$AF$36))/SUM('Tabelas de Apoio'!$AB$36:$AG$36),
IF(D7='Tabelas de Apoio'!$X$37,((K7*'Tabelas de Apoio'!$AB$37)+(L7*'Tabelas de Apoio'!$AD$37)+(M7*'Tabelas de Apoio'!$AF$37))/SUM('Tabelas de Apoio'!$AB$37:$AG$37),
IF(D7='Tabelas de Apoio'!$X$38,((K7*'Tabelas de Apoio'!$AB$38)+(L7*'Tabelas de Apoio'!$AD$38)+(M7*'Tabelas de Apoio'!$AF$38))/SUM('Tabelas de Apoio'!$AB$38:$AG$38),
IF(D7='Tabelas de Apoio'!$X$39,((K7*'Tabelas de Apoio'!$AB$39)+(L7*'Tabelas de Apoio'!$AD$39)+(M7*'Tabelas de Apoio'!$AF$39))/SUM('Tabelas de Apoio'!$AB$39:$AG$39),
IF(D7='Tabelas de Apoio'!$X$40,((K7*'Tabelas de Apoio'!$AB$40)+(L7*'Tabelas de Apoio'!$AD$40)+(M7*'Tabelas de Apoio'!$AF$40))/SUM('Tabelas de Apoio'!$AB$40:$AG$40),
IF(D7='Tabelas de Apoio'!$X$41,((K7*'Tabelas de Apoio'!$AB$41)+(L7*'Tabelas de Apoio'!$AD$41)+(M7*'Tabelas de Apoio'!$AF$41))/SUM('Tabelas de Apoio'!$AB$41:$AG$41),
IF(D7='Tabelas de Apoio'!$X$42,((K7*'Tabelas de Apoio'!$AB$42)+(L7*'Tabelas de Apoio'!$AD$42)+(M7*'Tabelas de Apoio'!$AF$42))/SUM('Tabelas de Apoio'!$AB$42:$AG$42),
IF(D7='Tabelas de Apoio'!$X$43,((K7*'Tabelas de Apoio'!$AB$43)+(L7*'Tabelas de Apoio'!$AD$43)+(M7*'Tabelas de Apoio'!$AF$43))/SUM('Tabelas de Apoio'!$AB$43:$AG$43),
IF(D7='Tabelas de Apoio'!$X$44,((K7*'Tabelas de Apoio'!$AB$44)+(L7*'Tabelas de Apoio'!$AD$44)+(M7*'Tabelas de Apoio'!$AF$44))/SUM('Tabelas de Apoio'!$AB$44:$AG$44),
IF(D7='Tabelas de Apoio'!$X$45,((K7*'Tabelas de Apoio'!$AB$45)+(L7*'Tabelas de Apoio'!$AD$45)+(M7*'Tabelas de Apoio'!$AF$45))/SUM('Tabelas de Apoio'!$AB$45:$AG$45),
IF(D7='Tabelas de Apoio'!$X$46,((K7*'Tabelas de Apoio'!$AB$46)+(L7*'Tabelas de Apoio'!$AD$46)+(M7*'Tabelas de Apoio'!$AF$46))/SUM('Tabelas de Apoio'!$AB$46:$AG$46),
IF(D7='Tabelas de Apoio'!$X$47,((K7*'Tabelas de Apoio'!$AB$47)+(L7*'Tabelas de Apoio'!$AD$47)+(M7*'Tabelas de Apoio'!$AF$47))/SUM('Tabelas de Apoio'!$AB$47:$AG$47),
IF(D7='Tabelas de Apoio'!$X$48,((K7*'Tabelas de Apoio'!$AB$48)+(L7*'Tabelas de Apoio'!$AD$48)+(M7*'Tabelas de Apoio'!$AF$48))/SUM('Tabelas de Apoio'!$AB$48:$AG$48),
IF(D7='Tabelas de Apoio'!$X$49,((K7*'Tabelas de Apoio'!$AB$49)+(L7*'Tabelas de Apoio'!$AD$49)+(M7*'Tabelas de Apoio'!$AF$49))/SUM('Tabelas de Apoio'!$AB$49:$AG$49),
IF(D7='Tabelas de Apoio'!$X$50,((K7*'Tabelas de Apoio'!$AB$50)+(L7*'Tabelas de Apoio'!$AD$50)+(M7*'Tabelas de Apoio'!$AF$50))/SUM('Tabelas de Apoio'!$AB$50:$AG$50),
IF(D7='Tabelas de Apoio'!$X$51,((K7*'Tabelas de Apoio'!$AB$51)+(L7*'Tabelas de Apoio'!$AD$51)+(M7*'Tabelas de Apoio'!$AF$51))/SUM('Tabelas de Apoio'!$AB$51:$AG$51),
IF(D7='Tabelas de Apoio'!$X$52,((K7*'Tabelas de Apoio'!$AB$52)+(L7*'Tabelas de Apoio'!$AD$52)+(M7*'Tabelas de Apoio'!$AF$52))/SUM('Tabelas de Apoio'!$AB$52:$AG$52),
IF(D7='Tabelas de Apoio'!$X$53,((K7*'Tabelas de Apoio'!$AB$53)+(L7*'Tabelas de Apoio'!$AD$53)+(M7*'Tabelas de Apoio'!$AF$53))/SUM('Tabelas de Apoio'!$AB$53:$AG$53),
)))))))))))))))))))),0),"-")</f>
        <v>-</v>
      </c>
      <c r="O7" s="96"/>
      <c r="P7" s="93" t="str">
        <f t="shared" si="7"/>
        <v>3-</v>
      </c>
      <c r="Q7" s="94" t="str">
        <f>IFERROR(
VLOOKUP(P7,'Tabelas de Apoio'!$X$4:$Z$29,2,0),"-")</f>
        <v>-</v>
      </c>
      <c r="R7" s="95" t="str">
        <f>IFERROR(
VLOOKUP(P7,'Tabelas de Apoio'!$X$4:$Z$29,3,0),"-")</f>
        <v>-</v>
      </c>
      <c r="S7" s="59"/>
    </row>
    <row r="8" ht="45.0" customHeight="1">
      <c r="A8" s="82">
        <v>3.0</v>
      </c>
      <c r="B8" s="83" t="str">
        <f t="shared" si="1"/>
        <v>#REF!</v>
      </c>
      <c r="C8" s="83" t="str">
        <f t="shared" si="2"/>
        <v>#REF!</v>
      </c>
      <c r="D8" s="84" t="str">
        <f t="shared" si="3"/>
        <v>#REF!</v>
      </c>
      <c r="E8" s="96"/>
      <c r="F8" s="97"/>
      <c r="G8" s="87" t="str">
        <f t="shared" si="4"/>
        <v/>
      </c>
      <c r="H8" s="88" t="str">
        <f t="shared" si="5"/>
        <v/>
      </c>
      <c r="I8" s="89" t="str">
        <f t="shared" si="6"/>
        <v/>
      </c>
      <c r="J8" s="96"/>
      <c r="K8" s="100"/>
      <c r="L8" s="101"/>
      <c r="M8" s="101"/>
      <c r="N8" s="92" t="str">
        <f>IFERROR(
ROUND(
IF(D8='Tabelas de Apoio'!$X$34,((K8*'Tabelas de Apoio'!$AB$34)+(L8*'Tabelas de Apoio'!$AD$34)+(M8*'Tabelas de Apoio'!$AF$34))/SUM('Tabelas de Apoio'!$AB$34:$AG$34),
IF(D8='Tabelas de Apoio'!$X$35,((K8*'Tabelas de Apoio'!$AB$35)+(L8*'Tabelas de Apoio'!$AD$35)+(M8*'Tabelas de Apoio'!$AF$35))/SUM('Tabelas de Apoio'!$AB$35:$AG$35),
IF(D8='Tabelas de Apoio'!$X$36,((K8*'Tabelas de Apoio'!$AB$36)+(L8*'Tabelas de Apoio'!$AD$36)+(M8*'Tabelas de Apoio'!$AF$36))/SUM('Tabelas de Apoio'!$AB$36:$AG$36),
IF(D8='Tabelas de Apoio'!$X$37,((K8*'Tabelas de Apoio'!$AB$37)+(L8*'Tabelas de Apoio'!$AD$37)+(M8*'Tabelas de Apoio'!$AF$37))/SUM('Tabelas de Apoio'!$AB$37:$AG$37),
IF(D8='Tabelas de Apoio'!$X$38,((K8*'Tabelas de Apoio'!$AB$38)+(L8*'Tabelas de Apoio'!$AD$38)+(M8*'Tabelas de Apoio'!$AF$38))/SUM('Tabelas de Apoio'!$AB$38:$AG$38),
IF(D8='Tabelas de Apoio'!$X$39,((K8*'Tabelas de Apoio'!$AB$39)+(L8*'Tabelas de Apoio'!$AD$39)+(M8*'Tabelas de Apoio'!$AF$39))/SUM('Tabelas de Apoio'!$AB$39:$AG$39),
IF(D8='Tabelas de Apoio'!$X$40,((K8*'Tabelas de Apoio'!$AB$40)+(L8*'Tabelas de Apoio'!$AD$40)+(M8*'Tabelas de Apoio'!$AF$40))/SUM('Tabelas de Apoio'!$AB$40:$AG$40),
IF(D8='Tabelas de Apoio'!$X$41,((K8*'Tabelas de Apoio'!$AB$41)+(L8*'Tabelas de Apoio'!$AD$41)+(M8*'Tabelas de Apoio'!$AF$41))/SUM('Tabelas de Apoio'!$AB$41:$AG$41),
IF(D8='Tabelas de Apoio'!$X$42,((K8*'Tabelas de Apoio'!$AB$42)+(L8*'Tabelas de Apoio'!$AD$42)+(M8*'Tabelas de Apoio'!$AF$42))/SUM('Tabelas de Apoio'!$AB$42:$AG$42),
IF(D8='Tabelas de Apoio'!$X$43,((K8*'Tabelas de Apoio'!$AB$43)+(L8*'Tabelas de Apoio'!$AD$43)+(M8*'Tabelas de Apoio'!$AF$43))/SUM('Tabelas de Apoio'!$AB$43:$AG$43),
IF(D8='Tabelas de Apoio'!$X$44,((K8*'Tabelas de Apoio'!$AB$44)+(L8*'Tabelas de Apoio'!$AD$44)+(M8*'Tabelas de Apoio'!$AF$44))/SUM('Tabelas de Apoio'!$AB$44:$AG$44),
IF(D8='Tabelas de Apoio'!$X$45,((K8*'Tabelas de Apoio'!$AB$45)+(L8*'Tabelas de Apoio'!$AD$45)+(M8*'Tabelas de Apoio'!$AF$45))/SUM('Tabelas de Apoio'!$AB$45:$AG$45),
IF(D8='Tabelas de Apoio'!$X$46,((K8*'Tabelas de Apoio'!$AB$46)+(L8*'Tabelas de Apoio'!$AD$46)+(M8*'Tabelas de Apoio'!$AF$46))/SUM('Tabelas de Apoio'!$AB$46:$AG$46),
IF(D8='Tabelas de Apoio'!$X$47,((K8*'Tabelas de Apoio'!$AB$47)+(L8*'Tabelas de Apoio'!$AD$47)+(M8*'Tabelas de Apoio'!$AF$47))/SUM('Tabelas de Apoio'!$AB$47:$AG$47),
IF(D8='Tabelas de Apoio'!$X$48,((K8*'Tabelas de Apoio'!$AB$48)+(L8*'Tabelas de Apoio'!$AD$48)+(M8*'Tabelas de Apoio'!$AF$48))/SUM('Tabelas de Apoio'!$AB$48:$AG$48),
IF(D8='Tabelas de Apoio'!$X$49,((K8*'Tabelas de Apoio'!$AB$49)+(L8*'Tabelas de Apoio'!$AD$49)+(M8*'Tabelas de Apoio'!$AF$49))/SUM('Tabelas de Apoio'!$AB$49:$AG$49),
IF(D8='Tabelas de Apoio'!$X$50,((K8*'Tabelas de Apoio'!$AB$50)+(L8*'Tabelas de Apoio'!$AD$50)+(M8*'Tabelas de Apoio'!$AF$50))/SUM('Tabelas de Apoio'!$AB$50:$AG$50),
IF(D8='Tabelas de Apoio'!$X$51,((K8*'Tabelas de Apoio'!$AB$51)+(L8*'Tabelas de Apoio'!$AD$51)+(M8*'Tabelas de Apoio'!$AF$51))/SUM('Tabelas de Apoio'!$AB$51:$AG$51),
IF(D8='Tabelas de Apoio'!$X$52,((K8*'Tabelas de Apoio'!$AB$52)+(L8*'Tabelas de Apoio'!$AD$52)+(M8*'Tabelas de Apoio'!$AF$52))/SUM('Tabelas de Apoio'!$AB$52:$AG$52),
IF(D8='Tabelas de Apoio'!$X$53,((K8*'Tabelas de Apoio'!$AB$53)+(L8*'Tabelas de Apoio'!$AD$53)+(M8*'Tabelas de Apoio'!$AF$53))/SUM('Tabelas de Apoio'!$AB$53:$AG$53),
)))))))))))))))))))),0),"-")</f>
        <v>-</v>
      </c>
      <c r="O8" s="96"/>
      <c r="P8" s="93" t="str">
        <f t="shared" si="7"/>
        <v>-</v>
      </c>
      <c r="Q8" s="94" t="str">
        <f>IFERROR(
VLOOKUP(P8,'Tabelas de Apoio'!$X$4:$Z$29,2,0),"-")</f>
        <v>-</v>
      </c>
      <c r="R8" s="95" t="str">
        <f>IFERROR(
VLOOKUP(P8,'Tabelas de Apoio'!$X$4:$Z$29,3,0),"-")</f>
        <v>-</v>
      </c>
      <c r="S8" s="59"/>
    </row>
    <row r="9" ht="45.0" customHeight="1">
      <c r="A9" s="82">
        <v>4.0</v>
      </c>
      <c r="B9" s="83" t="str">
        <f t="shared" si="1"/>
        <v>#REF!</v>
      </c>
      <c r="C9" s="83" t="str">
        <f t="shared" si="2"/>
        <v>#REF!</v>
      </c>
      <c r="D9" s="84" t="str">
        <f t="shared" si="3"/>
        <v>#REF!</v>
      </c>
      <c r="E9" s="85"/>
      <c r="F9" s="97"/>
      <c r="G9" s="87" t="str">
        <f t="shared" si="4"/>
        <v/>
      </c>
      <c r="H9" s="88" t="str">
        <f t="shared" si="5"/>
        <v/>
      </c>
      <c r="I9" s="89" t="str">
        <f t="shared" si="6"/>
        <v/>
      </c>
      <c r="J9" s="85"/>
      <c r="K9" s="100"/>
      <c r="L9" s="101"/>
      <c r="M9" s="101"/>
      <c r="N9" s="92" t="str">
        <f>IFERROR(
ROUND(
IF(D9='Tabelas de Apoio'!$X$34,((K9*'Tabelas de Apoio'!$AB$34)+(L9*'Tabelas de Apoio'!$AD$34)+(M9*'Tabelas de Apoio'!$AF$34))/SUM('Tabelas de Apoio'!$AB$34:$AG$34),
IF(D9='Tabelas de Apoio'!$X$35,((K9*'Tabelas de Apoio'!$AB$35)+(L9*'Tabelas de Apoio'!$AD$35)+(M9*'Tabelas de Apoio'!$AF$35))/SUM('Tabelas de Apoio'!$AB$35:$AG$35),
IF(D9='Tabelas de Apoio'!$X$36,((K9*'Tabelas de Apoio'!$AB$36)+(L9*'Tabelas de Apoio'!$AD$36)+(M9*'Tabelas de Apoio'!$AF$36))/SUM('Tabelas de Apoio'!$AB$36:$AG$36),
IF(D9='Tabelas de Apoio'!$X$37,((K9*'Tabelas de Apoio'!$AB$37)+(L9*'Tabelas de Apoio'!$AD$37)+(M9*'Tabelas de Apoio'!$AF$37))/SUM('Tabelas de Apoio'!$AB$37:$AG$37),
IF(D9='Tabelas de Apoio'!$X$38,((K9*'Tabelas de Apoio'!$AB$38)+(L9*'Tabelas de Apoio'!$AD$38)+(M9*'Tabelas de Apoio'!$AF$38))/SUM('Tabelas de Apoio'!$AB$38:$AG$38),
IF(D9='Tabelas de Apoio'!$X$39,((K9*'Tabelas de Apoio'!$AB$39)+(L9*'Tabelas de Apoio'!$AD$39)+(M9*'Tabelas de Apoio'!$AF$39))/SUM('Tabelas de Apoio'!$AB$39:$AG$39),
IF(D9='Tabelas de Apoio'!$X$40,((K9*'Tabelas de Apoio'!$AB$40)+(L9*'Tabelas de Apoio'!$AD$40)+(M9*'Tabelas de Apoio'!$AF$40))/SUM('Tabelas de Apoio'!$AB$40:$AG$40),
IF(D9='Tabelas de Apoio'!$X$41,((K9*'Tabelas de Apoio'!$AB$41)+(L9*'Tabelas de Apoio'!$AD$41)+(M9*'Tabelas de Apoio'!$AF$41))/SUM('Tabelas de Apoio'!$AB$41:$AG$41),
IF(D9='Tabelas de Apoio'!$X$42,((K9*'Tabelas de Apoio'!$AB$42)+(L9*'Tabelas de Apoio'!$AD$42)+(M9*'Tabelas de Apoio'!$AF$42))/SUM('Tabelas de Apoio'!$AB$42:$AG$42),
IF(D9='Tabelas de Apoio'!$X$43,((K9*'Tabelas de Apoio'!$AB$43)+(L9*'Tabelas de Apoio'!$AD$43)+(M9*'Tabelas de Apoio'!$AF$43))/SUM('Tabelas de Apoio'!$AB$43:$AG$43),
IF(D9='Tabelas de Apoio'!$X$44,((K9*'Tabelas de Apoio'!$AB$44)+(L9*'Tabelas de Apoio'!$AD$44)+(M9*'Tabelas de Apoio'!$AF$44))/SUM('Tabelas de Apoio'!$AB$44:$AG$44),
IF(D9='Tabelas de Apoio'!$X$45,((K9*'Tabelas de Apoio'!$AB$45)+(L9*'Tabelas de Apoio'!$AD$45)+(M9*'Tabelas de Apoio'!$AF$45))/SUM('Tabelas de Apoio'!$AB$45:$AG$45),
IF(D9='Tabelas de Apoio'!$X$46,((K9*'Tabelas de Apoio'!$AB$46)+(L9*'Tabelas de Apoio'!$AD$46)+(M9*'Tabelas de Apoio'!$AF$46))/SUM('Tabelas de Apoio'!$AB$46:$AG$46),
IF(D9='Tabelas de Apoio'!$X$47,((K9*'Tabelas de Apoio'!$AB$47)+(L9*'Tabelas de Apoio'!$AD$47)+(M9*'Tabelas de Apoio'!$AF$47))/SUM('Tabelas de Apoio'!$AB$47:$AG$47),
IF(D9='Tabelas de Apoio'!$X$48,((K9*'Tabelas de Apoio'!$AB$48)+(L9*'Tabelas de Apoio'!$AD$48)+(M9*'Tabelas de Apoio'!$AF$48))/SUM('Tabelas de Apoio'!$AB$48:$AG$48),
IF(D9='Tabelas de Apoio'!$X$49,((K9*'Tabelas de Apoio'!$AB$49)+(L9*'Tabelas de Apoio'!$AD$49)+(M9*'Tabelas de Apoio'!$AF$49))/SUM('Tabelas de Apoio'!$AB$49:$AG$49),
IF(D9='Tabelas de Apoio'!$X$50,((K9*'Tabelas de Apoio'!$AB$50)+(L9*'Tabelas de Apoio'!$AD$50)+(M9*'Tabelas de Apoio'!$AF$50))/SUM('Tabelas de Apoio'!$AB$50:$AG$50),
IF(D9='Tabelas de Apoio'!$X$51,((K9*'Tabelas de Apoio'!$AB$51)+(L9*'Tabelas de Apoio'!$AD$51)+(M9*'Tabelas de Apoio'!$AF$51))/SUM('Tabelas de Apoio'!$AB$51:$AG$51),
IF(D9='Tabelas de Apoio'!$X$52,((K9*'Tabelas de Apoio'!$AB$52)+(L9*'Tabelas de Apoio'!$AD$52)+(M9*'Tabelas de Apoio'!$AF$52))/SUM('Tabelas de Apoio'!$AB$52:$AG$52),
IF(D9='Tabelas de Apoio'!$X$53,((K9*'Tabelas de Apoio'!$AB$53)+(L9*'Tabelas de Apoio'!$AD$53)+(M9*'Tabelas de Apoio'!$AF$53))/SUM('Tabelas de Apoio'!$AB$53:$AG$53),
)))))))))))))))))))),0),"-")</f>
        <v>-</v>
      </c>
      <c r="O9" s="85"/>
      <c r="P9" s="93" t="str">
        <f t="shared" si="7"/>
        <v>-</v>
      </c>
      <c r="Q9" s="94" t="str">
        <f>IFERROR(
VLOOKUP(P9,'Tabelas de Apoio'!$X$4:$Z$29,2,0),"-")</f>
        <v>-</v>
      </c>
      <c r="R9" s="95" t="str">
        <f>IFERROR(
VLOOKUP(P9,'Tabelas de Apoio'!$X$4:$Z$29,3,0),"-")</f>
        <v>-</v>
      </c>
      <c r="S9" s="59"/>
    </row>
    <row r="10" ht="45.0" customHeight="1">
      <c r="A10" s="82">
        <v>5.0</v>
      </c>
      <c r="B10" s="83" t="str">
        <f t="shared" si="1"/>
        <v>#REF!</v>
      </c>
      <c r="C10" s="83" t="str">
        <f t="shared" si="2"/>
        <v>#REF!</v>
      </c>
      <c r="D10" s="84" t="str">
        <f t="shared" si="3"/>
        <v>#REF!</v>
      </c>
      <c r="E10" s="96"/>
      <c r="F10" s="97"/>
      <c r="G10" s="87" t="str">
        <f t="shared" si="4"/>
        <v/>
      </c>
      <c r="H10" s="88" t="str">
        <f t="shared" si="5"/>
        <v/>
      </c>
      <c r="I10" s="89" t="str">
        <f t="shared" si="6"/>
        <v/>
      </c>
      <c r="J10" s="96"/>
      <c r="K10" s="98"/>
      <c r="L10" s="99"/>
      <c r="M10" s="99"/>
      <c r="N10" s="92" t="str">
        <f>IFERROR(
ROUND(
IF(D10='Tabelas de Apoio'!$X$34,((K10*'Tabelas de Apoio'!$AB$34)+(L10*'Tabelas de Apoio'!$AD$34)+(M10*'Tabelas de Apoio'!$AF$34))/SUM('Tabelas de Apoio'!$AB$34:$AG$34),
IF(D10='Tabelas de Apoio'!$X$35,((K10*'Tabelas de Apoio'!$AB$35)+(L10*'Tabelas de Apoio'!$AD$35)+(M10*'Tabelas de Apoio'!$AF$35))/SUM('Tabelas de Apoio'!$AB$35:$AG$35),
IF(D10='Tabelas de Apoio'!$X$36,((K10*'Tabelas de Apoio'!$AB$36)+(L10*'Tabelas de Apoio'!$AD$36)+(M10*'Tabelas de Apoio'!$AF$36))/SUM('Tabelas de Apoio'!$AB$36:$AG$36),
IF(D10='Tabelas de Apoio'!$X$37,((K10*'Tabelas de Apoio'!$AB$37)+(L10*'Tabelas de Apoio'!$AD$37)+(M10*'Tabelas de Apoio'!$AF$37))/SUM('Tabelas de Apoio'!$AB$37:$AG$37),
IF(D10='Tabelas de Apoio'!$X$38,((K10*'Tabelas de Apoio'!$AB$38)+(L10*'Tabelas de Apoio'!$AD$38)+(M10*'Tabelas de Apoio'!$AF$38))/SUM('Tabelas de Apoio'!$AB$38:$AG$38),
IF(D10='Tabelas de Apoio'!$X$39,((K10*'Tabelas de Apoio'!$AB$39)+(L10*'Tabelas de Apoio'!$AD$39)+(M10*'Tabelas de Apoio'!$AF$39))/SUM('Tabelas de Apoio'!$AB$39:$AG$39),
IF(D10='Tabelas de Apoio'!$X$40,((K10*'Tabelas de Apoio'!$AB$40)+(L10*'Tabelas de Apoio'!$AD$40)+(M10*'Tabelas de Apoio'!$AF$40))/SUM('Tabelas de Apoio'!$AB$40:$AG$40),
IF(D10='Tabelas de Apoio'!$X$41,((K10*'Tabelas de Apoio'!$AB$41)+(L10*'Tabelas de Apoio'!$AD$41)+(M10*'Tabelas de Apoio'!$AF$41))/SUM('Tabelas de Apoio'!$AB$41:$AG$41),
IF(D10='Tabelas de Apoio'!$X$42,((K10*'Tabelas de Apoio'!$AB$42)+(L10*'Tabelas de Apoio'!$AD$42)+(M10*'Tabelas de Apoio'!$AF$42))/SUM('Tabelas de Apoio'!$AB$42:$AG$42),
IF(D10='Tabelas de Apoio'!$X$43,((K10*'Tabelas de Apoio'!$AB$43)+(L10*'Tabelas de Apoio'!$AD$43)+(M10*'Tabelas de Apoio'!$AF$43))/SUM('Tabelas de Apoio'!$AB$43:$AG$43),
IF(D10='Tabelas de Apoio'!$X$44,((K10*'Tabelas de Apoio'!$AB$44)+(L10*'Tabelas de Apoio'!$AD$44)+(M10*'Tabelas de Apoio'!$AF$44))/SUM('Tabelas de Apoio'!$AB$44:$AG$44),
IF(D10='Tabelas de Apoio'!$X$45,((K10*'Tabelas de Apoio'!$AB$45)+(L10*'Tabelas de Apoio'!$AD$45)+(M10*'Tabelas de Apoio'!$AF$45))/SUM('Tabelas de Apoio'!$AB$45:$AG$45),
IF(D10='Tabelas de Apoio'!$X$46,((K10*'Tabelas de Apoio'!$AB$46)+(L10*'Tabelas de Apoio'!$AD$46)+(M10*'Tabelas de Apoio'!$AF$46))/SUM('Tabelas de Apoio'!$AB$46:$AG$46),
IF(D10='Tabelas de Apoio'!$X$47,((K10*'Tabelas de Apoio'!$AB$47)+(L10*'Tabelas de Apoio'!$AD$47)+(M10*'Tabelas de Apoio'!$AF$47))/SUM('Tabelas de Apoio'!$AB$47:$AG$47),
IF(D10='Tabelas de Apoio'!$X$48,((K10*'Tabelas de Apoio'!$AB$48)+(L10*'Tabelas de Apoio'!$AD$48)+(M10*'Tabelas de Apoio'!$AF$48))/SUM('Tabelas de Apoio'!$AB$48:$AG$48),
IF(D10='Tabelas de Apoio'!$X$49,((K10*'Tabelas de Apoio'!$AB$49)+(L10*'Tabelas de Apoio'!$AD$49)+(M10*'Tabelas de Apoio'!$AF$49))/SUM('Tabelas de Apoio'!$AB$49:$AG$49),
IF(D10='Tabelas de Apoio'!$X$50,((K10*'Tabelas de Apoio'!$AB$50)+(L10*'Tabelas de Apoio'!$AD$50)+(M10*'Tabelas de Apoio'!$AF$50))/SUM('Tabelas de Apoio'!$AB$50:$AG$50),
IF(D10='Tabelas de Apoio'!$X$51,((K10*'Tabelas de Apoio'!$AB$51)+(L10*'Tabelas de Apoio'!$AD$51)+(M10*'Tabelas de Apoio'!$AF$51))/SUM('Tabelas de Apoio'!$AB$51:$AG$51),
IF(D10='Tabelas de Apoio'!$X$52,((K10*'Tabelas de Apoio'!$AB$52)+(L10*'Tabelas de Apoio'!$AD$52)+(M10*'Tabelas de Apoio'!$AF$52))/SUM('Tabelas de Apoio'!$AB$52:$AG$52),
IF(D10='Tabelas de Apoio'!$X$53,((K10*'Tabelas de Apoio'!$AB$53)+(L10*'Tabelas de Apoio'!$AD$53)+(M10*'Tabelas de Apoio'!$AF$53))/SUM('Tabelas de Apoio'!$AB$53:$AG$53),
)))))))))))))))))))),0),"-")</f>
        <v>-</v>
      </c>
      <c r="O10" s="96"/>
      <c r="P10" s="93" t="str">
        <f t="shared" si="7"/>
        <v>-</v>
      </c>
      <c r="Q10" s="94" t="str">
        <f>IFERROR(
VLOOKUP(P10,'Tabelas de Apoio'!$X$4:$Z$29,2,0),"-")</f>
        <v>-</v>
      </c>
      <c r="R10" s="95" t="str">
        <f>IFERROR(
VLOOKUP(P10,'Tabelas de Apoio'!$X$4:$Z$29,3,0),"-")</f>
        <v>-</v>
      </c>
      <c r="S10" s="59"/>
    </row>
    <row r="11" ht="45.0" customHeight="1">
      <c r="A11" s="82">
        <v>6.0</v>
      </c>
      <c r="B11" s="83" t="str">
        <f t="shared" si="1"/>
        <v>#REF!</v>
      </c>
      <c r="C11" s="83" t="str">
        <f t="shared" si="2"/>
        <v>#REF!</v>
      </c>
      <c r="D11" s="84" t="str">
        <f t="shared" si="3"/>
        <v>#REF!</v>
      </c>
      <c r="E11" s="96"/>
      <c r="F11" s="102"/>
      <c r="G11" s="87" t="str">
        <f t="shared" si="4"/>
        <v/>
      </c>
      <c r="H11" s="88" t="str">
        <f t="shared" si="5"/>
        <v/>
      </c>
      <c r="I11" s="89" t="str">
        <f t="shared" si="6"/>
        <v/>
      </c>
      <c r="J11" s="96"/>
      <c r="K11" s="100"/>
      <c r="L11" s="101"/>
      <c r="M11" s="101"/>
      <c r="N11" s="92" t="str">
        <f>IFERROR(
ROUND(
IF(D11='Tabelas de Apoio'!$X$34,((K11*'Tabelas de Apoio'!$AB$34)+(L11*'Tabelas de Apoio'!$AD$34)+(M11*'Tabelas de Apoio'!$AF$34))/SUM('Tabelas de Apoio'!$AB$34:$AG$34),
IF(D11='Tabelas de Apoio'!$X$35,((K11*'Tabelas de Apoio'!$AB$35)+(L11*'Tabelas de Apoio'!$AD$35)+(M11*'Tabelas de Apoio'!$AF$35))/SUM('Tabelas de Apoio'!$AB$35:$AG$35),
IF(D11='Tabelas de Apoio'!$X$36,((K11*'Tabelas de Apoio'!$AB$36)+(L11*'Tabelas de Apoio'!$AD$36)+(M11*'Tabelas de Apoio'!$AF$36))/SUM('Tabelas de Apoio'!$AB$36:$AG$36),
IF(D11='Tabelas de Apoio'!$X$37,((K11*'Tabelas de Apoio'!$AB$37)+(L11*'Tabelas de Apoio'!$AD$37)+(M11*'Tabelas de Apoio'!$AF$37))/SUM('Tabelas de Apoio'!$AB$37:$AG$37),
IF(D11='Tabelas de Apoio'!$X$38,((K11*'Tabelas de Apoio'!$AB$38)+(L11*'Tabelas de Apoio'!$AD$38)+(M11*'Tabelas de Apoio'!$AF$38))/SUM('Tabelas de Apoio'!$AB$38:$AG$38),
IF(D11='Tabelas de Apoio'!$X$39,((K11*'Tabelas de Apoio'!$AB$39)+(L11*'Tabelas de Apoio'!$AD$39)+(M11*'Tabelas de Apoio'!$AF$39))/SUM('Tabelas de Apoio'!$AB$39:$AG$39),
IF(D11='Tabelas de Apoio'!$X$40,((K11*'Tabelas de Apoio'!$AB$40)+(L11*'Tabelas de Apoio'!$AD$40)+(M11*'Tabelas de Apoio'!$AF$40))/SUM('Tabelas de Apoio'!$AB$40:$AG$40),
IF(D11='Tabelas de Apoio'!$X$41,((K11*'Tabelas de Apoio'!$AB$41)+(L11*'Tabelas de Apoio'!$AD$41)+(M11*'Tabelas de Apoio'!$AF$41))/SUM('Tabelas de Apoio'!$AB$41:$AG$41),
IF(D11='Tabelas de Apoio'!$X$42,((K11*'Tabelas de Apoio'!$AB$42)+(L11*'Tabelas de Apoio'!$AD$42)+(M11*'Tabelas de Apoio'!$AF$42))/SUM('Tabelas de Apoio'!$AB$42:$AG$42),
IF(D11='Tabelas de Apoio'!$X$43,((K11*'Tabelas de Apoio'!$AB$43)+(L11*'Tabelas de Apoio'!$AD$43)+(M11*'Tabelas de Apoio'!$AF$43))/SUM('Tabelas de Apoio'!$AB$43:$AG$43),
IF(D11='Tabelas de Apoio'!$X$44,((K11*'Tabelas de Apoio'!$AB$44)+(L11*'Tabelas de Apoio'!$AD$44)+(M11*'Tabelas de Apoio'!$AF$44))/SUM('Tabelas de Apoio'!$AB$44:$AG$44),
IF(D11='Tabelas de Apoio'!$X$45,((K11*'Tabelas de Apoio'!$AB$45)+(L11*'Tabelas de Apoio'!$AD$45)+(M11*'Tabelas de Apoio'!$AF$45))/SUM('Tabelas de Apoio'!$AB$45:$AG$45),
IF(D11='Tabelas de Apoio'!$X$46,((K11*'Tabelas de Apoio'!$AB$46)+(L11*'Tabelas de Apoio'!$AD$46)+(M11*'Tabelas de Apoio'!$AF$46))/SUM('Tabelas de Apoio'!$AB$46:$AG$46),
IF(D11='Tabelas de Apoio'!$X$47,((K11*'Tabelas de Apoio'!$AB$47)+(L11*'Tabelas de Apoio'!$AD$47)+(M11*'Tabelas de Apoio'!$AF$47))/SUM('Tabelas de Apoio'!$AB$47:$AG$47),
IF(D11='Tabelas de Apoio'!$X$48,((K11*'Tabelas de Apoio'!$AB$48)+(L11*'Tabelas de Apoio'!$AD$48)+(M11*'Tabelas de Apoio'!$AF$48))/SUM('Tabelas de Apoio'!$AB$48:$AG$48),
IF(D11='Tabelas de Apoio'!$X$49,((K11*'Tabelas de Apoio'!$AB$49)+(L11*'Tabelas de Apoio'!$AD$49)+(M11*'Tabelas de Apoio'!$AF$49))/SUM('Tabelas de Apoio'!$AB$49:$AG$49),
IF(D11='Tabelas de Apoio'!$X$50,((K11*'Tabelas de Apoio'!$AB$50)+(L11*'Tabelas de Apoio'!$AD$50)+(M11*'Tabelas de Apoio'!$AF$50))/SUM('Tabelas de Apoio'!$AB$50:$AG$50),
IF(D11='Tabelas de Apoio'!$X$51,((K11*'Tabelas de Apoio'!$AB$51)+(L11*'Tabelas de Apoio'!$AD$51)+(M11*'Tabelas de Apoio'!$AF$51))/SUM('Tabelas de Apoio'!$AB$51:$AG$51),
IF(D11='Tabelas de Apoio'!$X$52,((K11*'Tabelas de Apoio'!$AB$52)+(L11*'Tabelas de Apoio'!$AD$52)+(M11*'Tabelas de Apoio'!$AF$52))/SUM('Tabelas de Apoio'!$AB$52:$AG$52),
IF(D11='Tabelas de Apoio'!$X$53,((K11*'Tabelas de Apoio'!$AB$53)+(L11*'Tabelas de Apoio'!$AD$53)+(M11*'Tabelas de Apoio'!$AF$53))/SUM('Tabelas de Apoio'!$AB$53:$AG$53),
)))))))))))))))))))),0),"-")</f>
        <v>-</v>
      </c>
      <c r="O11" s="96"/>
      <c r="P11" s="93" t="str">
        <f t="shared" si="7"/>
        <v>-</v>
      </c>
      <c r="Q11" s="94" t="str">
        <f>IFERROR(
VLOOKUP(P11,'Tabelas de Apoio'!$X$4:$Z$29,2,0),"-")</f>
        <v>-</v>
      </c>
      <c r="R11" s="95" t="str">
        <f>IFERROR(
VLOOKUP(P11,'Tabelas de Apoio'!$X$4:$Z$29,3,0),"-")</f>
        <v>-</v>
      </c>
      <c r="S11" s="59"/>
    </row>
    <row r="12" ht="45.0" customHeight="1">
      <c r="A12" s="82">
        <v>7.0</v>
      </c>
      <c r="B12" s="83" t="str">
        <f t="shared" si="1"/>
        <v>#REF!</v>
      </c>
      <c r="C12" s="83" t="str">
        <f t="shared" si="2"/>
        <v>#REF!</v>
      </c>
      <c r="D12" s="84" t="str">
        <f t="shared" si="3"/>
        <v>#REF!</v>
      </c>
      <c r="E12" s="96"/>
      <c r="F12" s="102"/>
      <c r="G12" s="87" t="str">
        <f t="shared" si="4"/>
        <v/>
      </c>
      <c r="H12" s="88" t="str">
        <f t="shared" si="5"/>
        <v/>
      </c>
      <c r="I12" s="89" t="str">
        <f t="shared" si="6"/>
        <v/>
      </c>
      <c r="J12" s="96"/>
      <c r="K12" s="100"/>
      <c r="L12" s="101"/>
      <c r="M12" s="101"/>
      <c r="N12" s="92" t="str">
        <f>IFERROR(
ROUND(
IF(D12='Tabelas de Apoio'!$X$34,((K12*'Tabelas de Apoio'!$AB$34)+(L12*'Tabelas de Apoio'!$AD$34)+(M12*'Tabelas de Apoio'!$AF$34))/SUM('Tabelas de Apoio'!$AB$34:$AG$34),
IF(D12='Tabelas de Apoio'!$X$35,((K12*'Tabelas de Apoio'!$AB$35)+(L12*'Tabelas de Apoio'!$AD$35)+(M12*'Tabelas de Apoio'!$AF$35))/SUM('Tabelas de Apoio'!$AB$35:$AG$35),
IF(D12='Tabelas de Apoio'!$X$36,((K12*'Tabelas de Apoio'!$AB$36)+(L12*'Tabelas de Apoio'!$AD$36)+(M12*'Tabelas de Apoio'!$AF$36))/SUM('Tabelas de Apoio'!$AB$36:$AG$36),
IF(D12='Tabelas de Apoio'!$X$37,((K12*'Tabelas de Apoio'!$AB$37)+(L12*'Tabelas de Apoio'!$AD$37)+(M12*'Tabelas de Apoio'!$AF$37))/SUM('Tabelas de Apoio'!$AB$37:$AG$37),
IF(D12='Tabelas de Apoio'!$X$38,((K12*'Tabelas de Apoio'!$AB$38)+(L12*'Tabelas de Apoio'!$AD$38)+(M12*'Tabelas de Apoio'!$AF$38))/SUM('Tabelas de Apoio'!$AB$38:$AG$38),
IF(D12='Tabelas de Apoio'!$X$39,((K12*'Tabelas de Apoio'!$AB$39)+(L12*'Tabelas de Apoio'!$AD$39)+(M12*'Tabelas de Apoio'!$AF$39))/SUM('Tabelas de Apoio'!$AB$39:$AG$39),
IF(D12='Tabelas de Apoio'!$X$40,((K12*'Tabelas de Apoio'!$AB$40)+(L12*'Tabelas de Apoio'!$AD$40)+(M12*'Tabelas de Apoio'!$AF$40))/SUM('Tabelas de Apoio'!$AB$40:$AG$40),
IF(D12='Tabelas de Apoio'!$X$41,((K12*'Tabelas de Apoio'!$AB$41)+(L12*'Tabelas de Apoio'!$AD$41)+(M12*'Tabelas de Apoio'!$AF$41))/SUM('Tabelas de Apoio'!$AB$41:$AG$41),
IF(D12='Tabelas de Apoio'!$X$42,((K12*'Tabelas de Apoio'!$AB$42)+(L12*'Tabelas de Apoio'!$AD$42)+(M12*'Tabelas de Apoio'!$AF$42))/SUM('Tabelas de Apoio'!$AB$42:$AG$42),
IF(D12='Tabelas de Apoio'!$X$43,((K12*'Tabelas de Apoio'!$AB$43)+(L12*'Tabelas de Apoio'!$AD$43)+(M12*'Tabelas de Apoio'!$AF$43))/SUM('Tabelas de Apoio'!$AB$43:$AG$43),
IF(D12='Tabelas de Apoio'!$X$44,((K12*'Tabelas de Apoio'!$AB$44)+(L12*'Tabelas de Apoio'!$AD$44)+(M12*'Tabelas de Apoio'!$AF$44))/SUM('Tabelas de Apoio'!$AB$44:$AG$44),
IF(D12='Tabelas de Apoio'!$X$45,((K12*'Tabelas de Apoio'!$AB$45)+(L12*'Tabelas de Apoio'!$AD$45)+(M12*'Tabelas de Apoio'!$AF$45))/SUM('Tabelas de Apoio'!$AB$45:$AG$45),
IF(D12='Tabelas de Apoio'!$X$46,((K12*'Tabelas de Apoio'!$AB$46)+(L12*'Tabelas de Apoio'!$AD$46)+(M12*'Tabelas de Apoio'!$AF$46))/SUM('Tabelas de Apoio'!$AB$46:$AG$46),
IF(D12='Tabelas de Apoio'!$X$47,((K12*'Tabelas de Apoio'!$AB$47)+(L12*'Tabelas de Apoio'!$AD$47)+(M12*'Tabelas de Apoio'!$AF$47))/SUM('Tabelas de Apoio'!$AB$47:$AG$47),
IF(D12='Tabelas de Apoio'!$X$48,((K12*'Tabelas de Apoio'!$AB$48)+(L12*'Tabelas de Apoio'!$AD$48)+(M12*'Tabelas de Apoio'!$AF$48))/SUM('Tabelas de Apoio'!$AB$48:$AG$48),
IF(D12='Tabelas de Apoio'!$X$49,((K12*'Tabelas de Apoio'!$AB$49)+(L12*'Tabelas de Apoio'!$AD$49)+(M12*'Tabelas de Apoio'!$AF$49))/SUM('Tabelas de Apoio'!$AB$49:$AG$49),
IF(D12='Tabelas de Apoio'!$X$50,((K12*'Tabelas de Apoio'!$AB$50)+(L12*'Tabelas de Apoio'!$AD$50)+(M12*'Tabelas de Apoio'!$AF$50))/SUM('Tabelas de Apoio'!$AB$50:$AG$50),
IF(D12='Tabelas de Apoio'!$X$51,((K12*'Tabelas de Apoio'!$AB$51)+(L12*'Tabelas de Apoio'!$AD$51)+(M12*'Tabelas de Apoio'!$AF$51))/SUM('Tabelas de Apoio'!$AB$51:$AG$51),
IF(D12='Tabelas de Apoio'!$X$52,((K12*'Tabelas de Apoio'!$AB$52)+(L12*'Tabelas de Apoio'!$AD$52)+(M12*'Tabelas de Apoio'!$AF$52))/SUM('Tabelas de Apoio'!$AB$52:$AG$52),
IF(D12='Tabelas de Apoio'!$X$53,((K12*'Tabelas de Apoio'!$AB$53)+(L12*'Tabelas de Apoio'!$AD$53)+(M12*'Tabelas de Apoio'!$AF$53))/SUM('Tabelas de Apoio'!$AB$53:$AG$53),
)))))))))))))))))))),0),"-")</f>
        <v>-</v>
      </c>
      <c r="O12" s="96"/>
      <c r="P12" s="93" t="str">
        <f t="shared" si="7"/>
        <v>-</v>
      </c>
      <c r="Q12" s="94" t="str">
        <f>IFERROR(
VLOOKUP(P12,'Tabelas de Apoio'!$X$4:$Z$29,2,0),"-")</f>
        <v>-</v>
      </c>
      <c r="R12" s="95" t="str">
        <f>IFERROR(
VLOOKUP(P12,'Tabelas de Apoio'!$X$4:$Z$29,3,0),"-")</f>
        <v>-</v>
      </c>
      <c r="S12" s="59"/>
    </row>
    <row r="13" ht="45.0" customHeight="1">
      <c r="A13" s="82">
        <v>8.0</v>
      </c>
      <c r="B13" s="83" t="str">
        <f t="shared" si="1"/>
        <v>#REF!</v>
      </c>
      <c r="C13" s="83" t="str">
        <f t="shared" si="2"/>
        <v>#REF!</v>
      </c>
      <c r="D13" s="84" t="str">
        <f t="shared" si="3"/>
        <v>#REF!</v>
      </c>
      <c r="E13" s="96"/>
      <c r="F13" s="102"/>
      <c r="G13" s="87" t="str">
        <f t="shared" si="4"/>
        <v/>
      </c>
      <c r="H13" s="88" t="str">
        <f t="shared" si="5"/>
        <v/>
      </c>
      <c r="I13" s="89" t="str">
        <f t="shared" si="6"/>
        <v/>
      </c>
      <c r="J13" s="96"/>
      <c r="K13" s="100"/>
      <c r="L13" s="101"/>
      <c r="M13" s="101"/>
      <c r="N13" s="92" t="str">
        <f>IFERROR(
ROUND(
IF(D13='Tabelas de Apoio'!$X$34,((K13*'Tabelas de Apoio'!$AB$34)+(L13*'Tabelas de Apoio'!$AD$34)+(M13*'Tabelas de Apoio'!$AF$34))/SUM('Tabelas de Apoio'!$AB$34:$AG$34),
IF(D13='Tabelas de Apoio'!$X$35,((K13*'Tabelas de Apoio'!$AB$35)+(L13*'Tabelas de Apoio'!$AD$35)+(M13*'Tabelas de Apoio'!$AF$35))/SUM('Tabelas de Apoio'!$AB$35:$AG$35),
IF(D13='Tabelas de Apoio'!$X$36,((K13*'Tabelas de Apoio'!$AB$36)+(L13*'Tabelas de Apoio'!$AD$36)+(M13*'Tabelas de Apoio'!$AF$36))/SUM('Tabelas de Apoio'!$AB$36:$AG$36),
IF(D13='Tabelas de Apoio'!$X$37,((K13*'Tabelas de Apoio'!$AB$37)+(L13*'Tabelas de Apoio'!$AD$37)+(M13*'Tabelas de Apoio'!$AF$37))/SUM('Tabelas de Apoio'!$AB$37:$AG$37),
IF(D13='Tabelas de Apoio'!$X$38,((K13*'Tabelas de Apoio'!$AB$38)+(L13*'Tabelas de Apoio'!$AD$38)+(M13*'Tabelas de Apoio'!$AF$38))/SUM('Tabelas de Apoio'!$AB$38:$AG$38),
IF(D13='Tabelas de Apoio'!$X$39,((K13*'Tabelas de Apoio'!$AB$39)+(L13*'Tabelas de Apoio'!$AD$39)+(M13*'Tabelas de Apoio'!$AF$39))/SUM('Tabelas de Apoio'!$AB$39:$AG$39),
IF(D13='Tabelas de Apoio'!$X$40,((K13*'Tabelas de Apoio'!$AB$40)+(L13*'Tabelas de Apoio'!$AD$40)+(M13*'Tabelas de Apoio'!$AF$40))/SUM('Tabelas de Apoio'!$AB$40:$AG$40),
IF(D13='Tabelas de Apoio'!$X$41,((K13*'Tabelas de Apoio'!$AB$41)+(L13*'Tabelas de Apoio'!$AD$41)+(M13*'Tabelas de Apoio'!$AF$41))/SUM('Tabelas de Apoio'!$AB$41:$AG$41),
IF(D13='Tabelas de Apoio'!$X$42,((K13*'Tabelas de Apoio'!$AB$42)+(L13*'Tabelas de Apoio'!$AD$42)+(M13*'Tabelas de Apoio'!$AF$42))/SUM('Tabelas de Apoio'!$AB$42:$AG$42),
IF(D13='Tabelas de Apoio'!$X$43,((K13*'Tabelas de Apoio'!$AB$43)+(L13*'Tabelas de Apoio'!$AD$43)+(M13*'Tabelas de Apoio'!$AF$43))/SUM('Tabelas de Apoio'!$AB$43:$AG$43),
IF(D13='Tabelas de Apoio'!$X$44,((K13*'Tabelas de Apoio'!$AB$44)+(L13*'Tabelas de Apoio'!$AD$44)+(M13*'Tabelas de Apoio'!$AF$44))/SUM('Tabelas de Apoio'!$AB$44:$AG$44),
IF(D13='Tabelas de Apoio'!$X$45,((K13*'Tabelas de Apoio'!$AB$45)+(L13*'Tabelas de Apoio'!$AD$45)+(M13*'Tabelas de Apoio'!$AF$45))/SUM('Tabelas de Apoio'!$AB$45:$AG$45),
IF(D13='Tabelas de Apoio'!$X$46,((K13*'Tabelas de Apoio'!$AB$46)+(L13*'Tabelas de Apoio'!$AD$46)+(M13*'Tabelas de Apoio'!$AF$46))/SUM('Tabelas de Apoio'!$AB$46:$AG$46),
IF(D13='Tabelas de Apoio'!$X$47,((K13*'Tabelas de Apoio'!$AB$47)+(L13*'Tabelas de Apoio'!$AD$47)+(M13*'Tabelas de Apoio'!$AF$47))/SUM('Tabelas de Apoio'!$AB$47:$AG$47),
IF(D13='Tabelas de Apoio'!$X$48,((K13*'Tabelas de Apoio'!$AB$48)+(L13*'Tabelas de Apoio'!$AD$48)+(M13*'Tabelas de Apoio'!$AF$48))/SUM('Tabelas de Apoio'!$AB$48:$AG$48),
IF(D13='Tabelas de Apoio'!$X$49,((K13*'Tabelas de Apoio'!$AB$49)+(L13*'Tabelas de Apoio'!$AD$49)+(M13*'Tabelas de Apoio'!$AF$49))/SUM('Tabelas de Apoio'!$AB$49:$AG$49),
IF(D13='Tabelas de Apoio'!$X$50,((K13*'Tabelas de Apoio'!$AB$50)+(L13*'Tabelas de Apoio'!$AD$50)+(M13*'Tabelas de Apoio'!$AF$50))/SUM('Tabelas de Apoio'!$AB$50:$AG$50),
IF(D13='Tabelas de Apoio'!$X$51,((K13*'Tabelas de Apoio'!$AB$51)+(L13*'Tabelas de Apoio'!$AD$51)+(M13*'Tabelas de Apoio'!$AF$51))/SUM('Tabelas de Apoio'!$AB$51:$AG$51),
IF(D13='Tabelas de Apoio'!$X$52,((K13*'Tabelas de Apoio'!$AB$52)+(L13*'Tabelas de Apoio'!$AD$52)+(M13*'Tabelas de Apoio'!$AF$52))/SUM('Tabelas de Apoio'!$AB$52:$AG$52),
IF(D13='Tabelas de Apoio'!$X$53,((K13*'Tabelas de Apoio'!$AB$53)+(L13*'Tabelas de Apoio'!$AD$53)+(M13*'Tabelas de Apoio'!$AF$53))/SUM('Tabelas de Apoio'!$AB$53:$AG$53),
)))))))))))))))))))),0),"-")</f>
        <v>-</v>
      </c>
      <c r="O13" s="96"/>
      <c r="P13" s="93" t="str">
        <f t="shared" si="7"/>
        <v>-</v>
      </c>
      <c r="Q13" s="94" t="str">
        <f>IFERROR(
VLOOKUP(P13,'Tabelas de Apoio'!$X$4:$Z$29,2,0),"-")</f>
        <v>-</v>
      </c>
      <c r="R13" s="95" t="str">
        <f>IFERROR(
VLOOKUP(P13,'Tabelas de Apoio'!$X$4:$Z$29,3,0),"-")</f>
        <v>-</v>
      </c>
      <c r="S13" s="59"/>
    </row>
    <row r="14" ht="45.0" customHeight="1">
      <c r="A14" s="82">
        <v>9.0</v>
      </c>
      <c r="B14" s="83" t="str">
        <f t="shared" si="1"/>
        <v>#REF!</v>
      </c>
      <c r="C14" s="83" t="str">
        <f t="shared" si="2"/>
        <v>#REF!</v>
      </c>
      <c r="D14" s="84" t="str">
        <f t="shared" si="3"/>
        <v>#REF!</v>
      </c>
      <c r="E14" s="96"/>
      <c r="F14" s="102"/>
      <c r="G14" s="87" t="str">
        <f t="shared" si="4"/>
        <v/>
      </c>
      <c r="H14" s="88" t="str">
        <f t="shared" si="5"/>
        <v/>
      </c>
      <c r="I14" s="89" t="str">
        <f t="shared" si="6"/>
        <v/>
      </c>
      <c r="J14" s="96"/>
      <c r="K14" s="100"/>
      <c r="L14" s="101"/>
      <c r="M14" s="101"/>
      <c r="N14" s="92" t="str">
        <f>IFERROR(
ROUND(
IF(D14='Tabelas de Apoio'!$X$34,((K14*'Tabelas de Apoio'!$AB$34)+(L14*'Tabelas de Apoio'!$AD$34)+(M14*'Tabelas de Apoio'!$AF$34))/SUM('Tabelas de Apoio'!$AB$34:$AG$34),
IF(D14='Tabelas de Apoio'!$X$35,((K14*'Tabelas de Apoio'!$AB$35)+(L14*'Tabelas de Apoio'!$AD$35)+(M14*'Tabelas de Apoio'!$AF$35))/SUM('Tabelas de Apoio'!$AB$35:$AG$35),
IF(D14='Tabelas de Apoio'!$X$36,((K14*'Tabelas de Apoio'!$AB$36)+(L14*'Tabelas de Apoio'!$AD$36)+(M14*'Tabelas de Apoio'!$AF$36))/SUM('Tabelas de Apoio'!$AB$36:$AG$36),
IF(D14='Tabelas de Apoio'!$X$37,((K14*'Tabelas de Apoio'!$AB$37)+(L14*'Tabelas de Apoio'!$AD$37)+(M14*'Tabelas de Apoio'!$AF$37))/SUM('Tabelas de Apoio'!$AB$37:$AG$37),
IF(D14='Tabelas de Apoio'!$X$38,((K14*'Tabelas de Apoio'!$AB$38)+(L14*'Tabelas de Apoio'!$AD$38)+(M14*'Tabelas de Apoio'!$AF$38))/SUM('Tabelas de Apoio'!$AB$38:$AG$38),
IF(D14='Tabelas de Apoio'!$X$39,((K14*'Tabelas de Apoio'!$AB$39)+(L14*'Tabelas de Apoio'!$AD$39)+(M14*'Tabelas de Apoio'!$AF$39))/SUM('Tabelas de Apoio'!$AB$39:$AG$39),
IF(D14='Tabelas de Apoio'!$X$40,((K14*'Tabelas de Apoio'!$AB$40)+(L14*'Tabelas de Apoio'!$AD$40)+(M14*'Tabelas de Apoio'!$AF$40))/SUM('Tabelas de Apoio'!$AB$40:$AG$40),
IF(D14='Tabelas de Apoio'!$X$41,((K14*'Tabelas de Apoio'!$AB$41)+(L14*'Tabelas de Apoio'!$AD$41)+(M14*'Tabelas de Apoio'!$AF$41))/SUM('Tabelas de Apoio'!$AB$41:$AG$41),
IF(D14='Tabelas de Apoio'!$X$42,((K14*'Tabelas de Apoio'!$AB$42)+(L14*'Tabelas de Apoio'!$AD$42)+(M14*'Tabelas de Apoio'!$AF$42))/SUM('Tabelas de Apoio'!$AB$42:$AG$42),
IF(D14='Tabelas de Apoio'!$X$43,((K14*'Tabelas de Apoio'!$AB$43)+(L14*'Tabelas de Apoio'!$AD$43)+(M14*'Tabelas de Apoio'!$AF$43))/SUM('Tabelas de Apoio'!$AB$43:$AG$43),
IF(D14='Tabelas de Apoio'!$X$44,((K14*'Tabelas de Apoio'!$AB$44)+(L14*'Tabelas de Apoio'!$AD$44)+(M14*'Tabelas de Apoio'!$AF$44))/SUM('Tabelas de Apoio'!$AB$44:$AG$44),
IF(D14='Tabelas de Apoio'!$X$45,((K14*'Tabelas de Apoio'!$AB$45)+(L14*'Tabelas de Apoio'!$AD$45)+(M14*'Tabelas de Apoio'!$AF$45))/SUM('Tabelas de Apoio'!$AB$45:$AG$45),
IF(D14='Tabelas de Apoio'!$X$46,((K14*'Tabelas de Apoio'!$AB$46)+(L14*'Tabelas de Apoio'!$AD$46)+(M14*'Tabelas de Apoio'!$AF$46))/SUM('Tabelas de Apoio'!$AB$46:$AG$46),
IF(D14='Tabelas de Apoio'!$X$47,((K14*'Tabelas de Apoio'!$AB$47)+(L14*'Tabelas de Apoio'!$AD$47)+(M14*'Tabelas de Apoio'!$AF$47))/SUM('Tabelas de Apoio'!$AB$47:$AG$47),
IF(D14='Tabelas de Apoio'!$X$48,((K14*'Tabelas de Apoio'!$AB$48)+(L14*'Tabelas de Apoio'!$AD$48)+(M14*'Tabelas de Apoio'!$AF$48))/SUM('Tabelas de Apoio'!$AB$48:$AG$48),
IF(D14='Tabelas de Apoio'!$X$49,((K14*'Tabelas de Apoio'!$AB$49)+(L14*'Tabelas de Apoio'!$AD$49)+(M14*'Tabelas de Apoio'!$AF$49))/SUM('Tabelas de Apoio'!$AB$49:$AG$49),
IF(D14='Tabelas de Apoio'!$X$50,((K14*'Tabelas de Apoio'!$AB$50)+(L14*'Tabelas de Apoio'!$AD$50)+(M14*'Tabelas de Apoio'!$AF$50))/SUM('Tabelas de Apoio'!$AB$50:$AG$50),
IF(D14='Tabelas de Apoio'!$X$51,((K14*'Tabelas de Apoio'!$AB$51)+(L14*'Tabelas de Apoio'!$AD$51)+(M14*'Tabelas de Apoio'!$AF$51))/SUM('Tabelas de Apoio'!$AB$51:$AG$51),
IF(D14='Tabelas de Apoio'!$X$52,((K14*'Tabelas de Apoio'!$AB$52)+(L14*'Tabelas de Apoio'!$AD$52)+(M14*'Tabelas de Apoio'!$AF$52))/SUM('Tabelas de Apoio'!$AB$52:$AG$52),
IF(D14='Tabelas de Apoio'!$X$53,((K14*'Tabelas de Apoio'!$AB$53)+(L14*'Tabelas de Apoio'!$AD$53)+(M14*'Tabelas de Apoio'!$AF$53))/SUM('Tabelas de Apoio'!$AB$53:$AG$53),
)))))))))))))))))))),0),"-")</f>
        <v>-</v>
      </c>
      <c r="O14" s="96"/>
      <c r="P14" s="93" t="str">
        <f t="shared" si="7"/>
        <v>-</v>
      </c>
      <c r="Q14" s="94" t="str">
        <f>IFERROR(
VLOOKUP(P14,'Tabelas de Apoio'!$X$4:$Z$29,2,0),"-")</f>
        <v>-</v>
      </c>
      <c r="R14" s="95" t="str">
        <f>IFERROR(
VLOOKUP(P14,'Tabelas de Apoio'!$X$4:$Z$29,3,0),"-")</f>
        <v>-</v>
      </c>
      <c r="S14" s="59"/>
    </row>
    <row r="15" ht="45.0" customHeight="1">
      <c r="A15" s="82">
        <v>10.0</v>
      </c>
      <c r="B15" s="83" t="str">
        <f t="shared" si="1"/>
        <v>#REF!</v>
      </c>
      <c r="C15" s="83" t="str">
        <f t="shared" si="2"/>
        <v>#REF!</v>
      </c>
      <c r="D15" s="84" t="str">
        <f t="shared" si="3"/>
        <v>#REF!</v>
      </c>
      <c r="E15" s="96"/>
      <c r="F15" s="102"/>
      <c r="G15" s="87" t="str">
        <f t="shared" si="4"/>
        <v/>
      </c>
      <c r="H15" s="88" t="str">
        <f t="shared" si="5"/>
        <v/>
      </c>
      <c r="I15" s="89" t="str">
        <f t="shared" si="6"/>
        <v/>
      </c>
      <c r="J15" s="96"/>
      <c r="K15" s="100"/>
      <c r="L15" s="101"/>
      <c r="M15" s="101"/>
      <c r="N15" s="92" t="str">
        <f>IFERROR(
ROUND(
IF(D15='Tabelas de Apoio'!$X$34,((K15*'Tabelas de Apoio'!$AB$34)+(L15*'Tabelas de Apoio'!$AD$34)+(M15*'Tabelas de Apoio'!$AF$34))/SUM('Tabelas de Apoio'!$AB$34:$AG$34),
IF(D15='Tabelas de Apoio'!$X$35,((K15*'Tabelas de Apoio'!$AB$35)+(L15*'Tabelas de Apoio'!$AD$35)+(M15*'Tabelas de Apoio'!$AF$35))/SUM('Tabelas de Apoio'!$AB$35:$AG$35),
IF(D15='Tabelas de Apoio'!$X$36,((K15*'Tabelas de Apoio'!$AB$36)+(L15*'Tabelas de Apoio'!$AD$36)+(M15*'Tabelas de Apoio'!$AF$36))/SUM('Tabelas de Apoio'!$AB$36:$AG$36),
IF(D15='Tabelas de Apoio'!$X$37,((K15*'Tabelas de Apoio'!$AB$37)+(L15*'Tabelas de Apoio'!$AD$37)+(M15*'Tabelas de Apoio'!$AF$37))/SUM('Tabelas de Apoio'!$AB$37:$AG$37),
IF(D15='Tabelas de Apoio'!$X$38,((K15*'Tabelas de Apoio'!$AB$38)+(L15*'Tabelas de Apoio'!$AD$38)+(M15*'Tabelas de Apoio'!$AF$38))/SUM('Tabelas de Apoio'!$AB$38:$AG$38),
IF(D15='Tabelas de Apoio'!$X$39,((K15*'Tabelas de Apoio'!$AB$39)+(L15*'Tabelas de Apoio'!$AD$39)+(M15*'Tabelas de Apoio'!$AF$39))/SUM('Tabelas de Apoio'!$AB$39:$AG$39),
IF(D15='Tabelas de Apoio'!$X$40,((K15*'Tabelas de Apoio'!$AB$40)+(L15*'Tabelas de Apoio'!$AD$40)+(M15*'Tabelas de Apoio'!$AF$40))/SUM('Tabelas de Apoio'!$AB$40:$AG$40),
IF(D15='Tabelas de Apoio'!$X$41,((K15*'Tabelas de Apoio'!$AB$41)+(L15*'Tabelas de Apoio'!$AD$41)+(M15*'Tabelas de Apoio'!$AF$41))/SUM('Tabelas de Apoio'!$AB$41:$AG$41),
IF(D15='Tabelas de Apoio'!$X$42,((K15*'Tabelas de Apoio'!$AB$42)+(L15*'Tabelas de Apoio'!$AD$42)+(M15*'Tabelas de Apoio'!$AF$42))/SUM('Tabelas de Apoio'!$AB$42:$AG$42),
IF(D15='Tabelas de Apoio'!$X$43,((K15*'Tabelas de Apoio'!$AB$43)+(L15*'Tabelas de Apoio'!$AD$43)+(M15*'Tabelas de Apoio'!$AF$43))/SUM('Tabelas de Apoio'!$AB$43:$AG$43),
IF(D15='Tabelas de Apoio'!$X$44,((K15*'Tabelas de Apoio'!$AB$44)+(L15*'Tabelas de Apoio'!$AD$44)+(M15*'Tabelas de Apoio'!$AF$44))/SUM('Tabelas de Apoio'!$AB$44:$AG$44),
IF(D15='Tabelas de Apoio'!$X$45,((K15*'Tabelas de Apoio'!$AB$45)+(L15*'Tabelas de Apoio'!$AD$45)+(M15*'Tabelas de Apoio'!$AF$45))/SUM('Tabelas de Apoio'!$AB$45:$AG$45),
IF(D15='Tabelas de Apoio'!$X$46,((K15*'Tabelas de Apoio'!$AB$46)+(L15*'Tabelas de Apoio'!$AD$46)+(M15*'Tabelas de Apoio'!$AF$46))/SUM('Tabelas de Apoio'!$AB$46:$AG$46),
IF(D15='Tabelas de Apoio'!$X$47,((K15*'Tabelas de Apoio'!$AB$47)+(L15*'Tabelas de Apoio'!$AD$47)+(M15*'Tabelas de Apoio'!$AF$47))/SUM('Tabelas de Apoio'!$AB$47:$AG$47),
IF(D15='Tabelas de Apoio'!$X$48,((K15*'Tabelas de Apoio'!$AB$48)+(L15*'Tabelas de Apoio'!$AD$48)+(M15*'Tabelas de Apoio'!$AF$48))/SUM('Tabelas de Apoio'!$AB$48:$AG$48),
IF(D15='Tabelas de Apoio'!$X$49,((K15*'Tabelas de Apoio'!$AB$49)+(L15*'Tabelas de Apoio'!$AD$49)+(M15*'Tabelas de Apoio'!$AF$49))/SUM('Tabelas de Apoio'!$AB$49:$AG$49),
IF(D15='Tabelas de Apoio'!$X$50,((K15*'Tabelas de Apoio'!$AB$50)+(L15*'Tabelas de Apoio'!$AD$50)+(M15*'Tabelas de Apoio'!$AF$50))/SUM('Tabelas de Apoio'!$AB$50:$AG$50),
IF(D15='Tabelas de Apoio'!$X$51,((K15*'Tabelas de Apoio'!$AB$51)+(L15*'Tabelas de Apoio'!$AD$51)+(M15*'Tabelas de Apoio'!$AF$51))/SUM('Tabelas de Apoio'!$AB$51:$AG$51),
IF(D15='Tabelas de Apoio'!$X$52,((K15*'Tabelas de Apoio'!$AB$52)+(L15*'Tabelas de Apoio'!$AD$52)+(M15*'Tabelas de Apoio'!$AF$52))/SUM('Tabelas de Apoio'!$AB$52:$AG$52),
IF(D15='Tabelas de Apoio'!$X$53,((K15*'Tabelas de Apoio'!$AB$53)+(L15*'Tabelas de Apoio'!$AD$53)+(M15*'Tabelas de Apoio'!$AF$53))/SUM('Tabelas de Apoio'!$AB$53:$AG$53),
)))))))))))))))))))),0),"-")</f>
        <v>-</v>
      </c>
      <c r="O15" s="96"/>
      <c r="P15" s="93" t="str">
        <f t="shared" si="7"/>
        <v>-</v>
      </c>
      <c r="Q15" s="94" t="str">
        <f>IFERROR(
VLOOKUP(P15,'Tabelas de Apoio'!$X$4:$Z$29,2,0),"-")</f>
        <v>-</v>
      </c>
      <c r="R15" s="95" t="str">
        <f>IFERROR(
VLOOKUP(P15,'Tabelas de Apoio'!$X$4:$Z$29,3,0),"-")</f>
        <v>-</v>
      </c>
      <c r="S15" s="59"/>
    </row>
    <row r="16" ht="45.0" customHeight="1">
      <c r="A16" s="82">
        <v>11.0</v>
      </c>
      <c r="B16" s="83" t="str">
        <f t="shared" si="1"/>
        <v>#REF!</v>
      </c>
      <c r="C16" s="83" t="str">
        <f t="shared" si="2"/>
        <v>#REF!</v>
      </c>
      <c r="D16" s="84" t="str">
        <f t="shared" si="3"/>
        <v>#REF!</v>
      </c>
      <c r="E16" s="96"/>
      <c r="F16" s="102"/>
      <c r="G16" s="87" t="str">
        <f t="shared" si="4"/>
        <v/>
      </c>
      <c r="H16" s="88" t="str">
        <f t="shared" si="5"/>
        <v/>
      </c>
      <c r="I16" s="89" t="str">
        <f t="shared" si="6"/>
        <v/>
      </c>
      <c r="J16" s="96"/>
      <c r="K16" s="100"/>
      <c r="L16" s="101"/>
      <c r="M16" s="101"/>
      <c r="N16" s="92" t="str">
        <f>IFERROR(
ROUND(
IF(D16='Tabelas de Apoio'!$X$34,((K16*'Tabelas de Apoio'!$AB$34)+(L16*'Tabelas de Apoio'!$AD$34)+(M16*'Tabelas de Apoio'!$AF$34))/SUM('Tabelas de Apoio'!$AB$34:$AG$34),
IF(D16='Tabelas de Apoio'!$X$35,((K16*'Tabelas de Apoio'!$AB$35)+(L16*'Tabelas de Apoio'!$AD$35)+(M16*'Tabelas de Apoio'!$AF$35))/SUM('Tabelas de Apoio'!$AB$35:$AG$35),
IF(D16='Tabelas de Apoio'!$X$36,((K16*'Tabelas de Apoio'!$AB$36)+(L16*'Tabelas de Apoio'!$AD$36)+(M16*'Tabelas de Apoio'!$AF$36))/SUM('Tabelas de Apoio'!$AB$36:$AG$36),
IF(D16='Tabelas de Apoio'!$X$37,((K16*'Tabelas de Apoio'!$AB$37)+(L16*'Tabelas de Apoio'!$AD$37)+(M16*'Tabelas de Apoio'!$AF$37))/SUM('Tabelas de Apoio'!$AB$37:$AG$37),
IF(D16='Tabelas de Apoio'!$X$38,((K16*'Tabelas de Apoio'!$AB$38)+(L16*'Tabelas de Apoio'!$AD$38)+(M16*'Tabelas de Apoio'!$AF$38))/SUM('Tabelas de Apoio'!$AB$38:$AG$38),
IF(D16='Tabelas de Apoio'!$X$39,((K16*'Tabelas de Apoio'!$AB$39)+(L16*'Tabelas de Apoio'!$AD$39)+(M16*'Tabelas de Apoio'!$AF$39))/SUM('Tabelas de Apoio'!$AB$39:$AG$39),
IF(D16='Tabelas de Apoio'!$X$40,((K16*'Tabelas de Apoio'!$AB$40)+(L16*'Tabelas de Apoio'!$AD$40)+(M16*'Tabelas de Apoio'!$AF$40))/SUM('Tabelas de Apoio'!$AB$40:$AG$40),
IF(D16='Tabelas de Apoio'!$X$41,((K16*'Tabelas de Apoio'!$AB$41)+(L16*'Tabelas de Apoio'!$AD$41)+(M16*'Tabelas de Apoio'!$AF$41))/SUM('Tabelas de Apoio'!$AB$41:$AG$41),
IF(D16='Tabelas de Apoio'!$X$42,((K16*'Tabelas de Apoio'!$AB$42)+(L16*'Tabelas de Apoio'!$AD$42)+(M16*'Tabelas de Apoio'!$AF$42))/SUM('Tabelas de Apoio'!$AB$42:$AG$42),
IF(D16='Tabelas de Apoio'!$X$43,((K16*'Tabelas de Apoio'!$AB$43)+(L16*'Tabelas de Apoio'!$AD$43)+(M16*'Tabelas de Apoio'!$AF$43))/SUM('Tabelas de Apoio'!$AB$43:$AG$43),
IF(D16='Tabelas de Apoio'!$X$44,((K16*'Tabelas de Apoio'!$AB$44)+(L16*'Tabelas de Apoio'!$AD$44)+(M16*'Tabelas de Apoio'!$AF$44))/SUM('Tabelas de Apoio'!$AB$44:$AG$44),
IF(D16='Tabelas de Apoio'!$X$45,((K16*'Tabelas de Apoio'!$AB$45)+(L16*'Tabelas de Apoio'!$AD$45)+(M16*'Tabelas de Apoio'!$AF$45))/SUM('Tabelas de Apoio'!$AB$45:$AG$45),
IF(D16='Tabelas de Apoio'!$X$46,((K16*'Tabelas de Apoio'!$AB$46)+(L16*'Tabelas de Apoio'!$AD$46)+(M16*'Tabelas de Apoio'!$AF$46))/SUM('Tabelas de Apoio'!$AB$46:$AG$46),
IF(D16='Tabelas de Apoio'!$X$47,((K16*'Tabelas de Apoio'!$AB$47)+(L16*'Tabelas de Apoio'!$AD$47)+(M16*'Tabelas de Apoio'!$AF$47))/SUM('Tabelas de Apoio'!$AB$47:$AG$47),
IF(D16='Tabelas de Apoio'!$X$48,((K16*'Tabelas de Apoio'!$AB$48)+(L16*'Tabelas de Apoio'!$AD$48)+(M16*'Tabelas de Apoio'!$AF$48))/SUM('Tabelas de Apoio'!$AB$48:$AG$48),
IF(D16='Tabelas de Apoio'!$X$49,((K16*'Tabelas de Apoio'!$AB$49)+(L16*'Tabelas de Apoio'!$AD$49)+(M16*'Tabelas de Apoio'!$AF$49))/SUM('Tabelas de Apoio'!$AB$49:$AG$49),
IF(D16='Tabelas de Apoio'!$X$50,((K16*'Tabelas de Apoio'!$AB$50)+(L16*'Tabelas de Apoio'!$AD$50)+(M16*'Tabelas de Apoio'!$AF$50))/SUM('Tabelas de Apoio'!$AB$50:$AG$50),
IF(D16='Tabelas de Apoio'!$X$51,((K16*'Tabelas de Apoio'!$AB$51)+(L16*'Tabelas de Apoio'!$AD$51)+(M16*'Tabelas de Apoio'!$AF$51))/SUM('Tabelas de Apoio'!$AB$51:$AG$51),
IF(D16='Tabelas de Apoio'!$X$52,((K16*'Tabelas de Apoio'!$AB$52)+(L16*'Tabelas de Apoio'!$AD$52)+(M16*'Tabelas de Apoio'!$AF$52))/SUM('Tabelas de Apoio'!$AB$52:$AG$52),
IF(D16='Tabelas de Apoio'!$X$53,((K16*'Tabelas de Apoio'!$AB$53)+(L16*'Tabelas de Apoio'!$AD$53)+(M16*'Tabelas de Apoio'!$AF$53))/SUM('Tabelas de Apoio'!$AB$53:$AG$53),
)))))))))))))))))))),0),"-")</f>
        <v>-</v>
      </c>
      <c r="O16" s="96"/>
      <c r="P16" s="93" t="str">
        <f t="shared" si="7"/>
        <v>-</v>
      </c>
      <c r="Q16" s="94" t="str">
        <f>IFERROR(
VLOOKUP(P16,'Tabelas de Apoio'!$X$4:$Z$29,2,0),"-")</f>
        <v>-</v>
      </c>
      <c r="R16" s="95" t="str">
        <f>IFERROR(
VLOOKUP(P16,'Tabelas de Apoio'!$X$4:$Z$29,3,0),"-")</f>
        <v>-</v>
      </c>
      <c r="S16" s="59"/>
    </row>
    <row r="17" ht="45.0" customHeight="1">
      <c r="A17" s="82">
        <v>12.0</v>
      </c>
      <c r="B17" s="83" t="str">
        <f t="shared" si="1"/>
        <v>#REF!</v>
      </c>
      <c r="C17" s="83" t="str">
        <f t="shared" si="2"/>
        <v>#REF!</v>
      </c>
      <c r="D17" s="84" t="str">
        <f t="shared" si="3"/>
        <v>#REF!</v>
      </c>
      <c r="E17" s="96"/>
      <c r="F17" s="102"/>
      <c r="G17" s="87" t="str">
        <f t="shared" si="4"/>
        <v/>
      </c>
      <c r="H17" s="88" t="str">
        <f t="shared" si="5"/>
        <v/>
      </c>
      <c r="I17" s="89" t="str">
        <f t="shared" si="6"/>
        <v/>
      </c>
      <c r="J17" s="96"/>
      <c r="K17" s="100"/>
      <c r="L17" s="101"/>
      <c r="M17" s="101"/>
      <c r="N17" s="92" t="str">
        <f>IFERROR(
ROUND(
IF(D17='Tabelas de Apoio'!$X$34,((K17*'Tabelas de Apoio'!$AB$34)+(L17*'Tabelas de Apoio'!$AD$34)+(M17*'Tabelas de Apoio'!$AF$34))/SUM('Tabelas de Apoio'!$AB$34:$AG$34),
IF(D17='Tabelas de Apoio'!$X$35,((K17*'Tabelas de Apoio'!$AB$35)+(L17*'Tabelas de Apoio'!$AD$35)+(M17*'Tabelas de Apoio'!$AF$35))/SUM('Tabelas de Apoio'!$AB$35:$AG$35),
IF(D17='Tabelas de Apoio'!$X$36,((K17*'Tabelas de Apoio'!$AB$36)+(L17*'Tabelas de Apoio'!$AD$36)+(M17*'Tabelas de Apoio'!$AF$36))/SUM('Tabelas de Apoio'!$AB$36:$AG$36),
IF(D17='Tabelas de Apoio'!$X$37,((K17*'Tabelas de Apoio'!$AB$37)+(L17*'Tabelas de Apoio'!$AD$37)+(M17*'Tabelas de Apoio'!$AF$37))/SUM('Tabelas de Apoio'!$AB$37:$AG$37),
IF(D17='Tabelas de Apoio'!$X$38,((K17*'Tabelas de Apoio'!$AB$38)+(L17*'Tabelas de Apoio'!$AD$38)+(M17*'Tabelas de Apoio'!$AF$38))/SUM('Tabelas de Apoio'!$AB$38:$AG$38),
IF(D17='Tabelas de Apoio'!$X$39,((K17*'Tabelas de Apoio'!$AB$39)+(L17*'Tabelas de Apoio'!$AD$39)+(M17*'Tabelas de Apoio'!$AF$39))/SUM('Tabelas de Apoio'!$AB$39:$AG$39),
IF(D17='Tabelas de Apoio'!$X$40,((K17*'Tabelas de Apoio'!$AB$40)+(L17*'Tabelas de Apoio'!$AD$40)+(M17*'Tabelas de Apoio'!$AF$40))/SUM('Tabelas de Apoio'!$AB$40:$AG$40),
IF(D17='Tabelas de Apoio'!$X$41,((K17*'Tabelas de Apoio'!$AB$41)+(L17*'Tabelas de Apoio'!$AD$41)+(M17*'Tabelas de Apoio'!$AF$41))/SUM('Tabelas de Apoio'!$AB$41:$AG$41),
IF(D17='Tabelas de Apoio'!$X$42,((K17*'Tabelas de Apoio'!$AB$42)+(L17*'Tabelas de Apoio'!$AD$42)+(M17*'Tabelas de Apoio'!$AF$42))/SUM('Tabelas de Apoio'!$AB$42:$AG$42),
IF(D17='Tabelas de Apoio'!$X$43,((K17*'Tabelas de Apoio'!$AB$43)+(L17*'Tabelas de Apoio'!$AD$43)+(M17*'Tabelas de Apoio'!$AF$43))/SUM('Tabelas de Apoio'!$AB$43:$AG$43),
IF(D17='Tabelas de Apoio'!$X$44,((K17*'Tabelas de Apoio'!$AB$44)+(L17*'Tabelas de Apoio'!$AD$44)+(M17*'Tabelas de Apoio'!$AF$44))/SUM('Tabelas de Apoio'!$AB$44:$AG$44),
IF(D17='Tabelas de Apoio'!$X$45,((K17*'Tabelas de Apoio'!$AB$45)+(L17*'Tabelas de Apoio'!$AD$45)+(M17*'Tabelas de Apoio'!$AF$45))/SUM('Tabelas de Apoio'!$AB$45:$AG$45),
IF(D17='Tabelas de Apoio'!$X$46,((K17*'Tabelas de Apoio'!$AB$46)+(L17*'Tabelas de Apoio'!$AD$46)+(M17*'Tabelas de Apoio'!$AF$46))/SUM('Tabelas de Apoio'!$AB$46:$AG$46),
IF(D17='Tabelas de Apoio'!$X$47,((K17*'Tabelas de Apoio'!$AB$47)+(L17*'Tabelas de Apoio'!$AD$47)+(M17*'Tabelas de Apoio'!$AF$47))/SUM('Tabelas de Apoio'!$AB$47:$AG$47),
IF(D17='Tabelas de Apoio'!$X$48,((K17*'Tabelas de Apoio'!$AB$48)+(L17*'Tabelas de Apoio'!$AD$48)+(M17*'Tabelas de Apoio'!$AF$48))/SUM('Tabelas de Apoio'!$AB$48:$AG$48),
IF(D17='Tabelas de Apoio'!$X$49,((K17*'Tabelas de Apoio'!$AB$49)+(L17*'Tabelas de Apoio'!$AD$49)+(M17*'Tabelas de Apoio'!$AF$49))/SUM('Tabelas de Apoio'!$AB$49:$AG$49),
IF(D17='Tabelas de Apoio'!$X$50,((K17*'Tabelas de Apoio'!$AB$50)+(L17*'Tabelas de Apoio'!$AD$50)+(M17*'Tabelas de Apoio'!$AF$50))/SUM('Tabelas de Apoio'!$AB$50:$AG$50),
IF(D17='Tabelas de Apoio'!$X$51,((K17*'Tabelas de Apoio'!$AB$51)+(L17*'Tabelas de Apoio'!$AD$51)+(M17*'Tabelas de Apoio'!$AF$51))/SUM('Tabelas de Apoio'!$AB$51:$AG$51),
IF(D17='Tabelas de Apoio'!$X$52,((K17*'Tabelas de Apoio'!$AB$52)+(L17*'Tabelas de Apoio'!$AD$52)+(M17*'Tabelas de Apoio'!$AF$52))/SUM('Tabelas de Apoio'!$AB$52:$AG$52),
IF(D17='Tabelas de Apoio'!$X$53,((K17*'Tabelas de Apoio'!$AB$53)+(L17*'Tabelas de Apoio'!$AD$53)+(M17*'Tabelas de Apoio'!$AF$53))/SUM('Tabelas de Apoio'!$AB$53:$AG$53),
)))))))))))))))))))),0),"-")</f>
        <v>-</v>
      </c>
      <c r="O17" s="96"/>
      <c r="P17" s="93" t="str">
        <f t="shared" si="7"/>
        <v>-</v>
      </c>
      <c r="Q17" s="94" t="str">
        <f>IFERROR(
VLOOKUP(P17,'Tabelas de Apoio'!$X$4:$Z$29,2,0),"-")</f>
        <v>-</v>
      </c>
      <c r="R17" s="95" t="str">
        <f>IFERROR(
VLOOKUP(P17,'Tabelas de Apoio'!$X$4:$Z$29,3,0),"-")</f>
        <v>-</v>
      </c>
      <c r="S17" s="59"/>
    </row>
    <row r="18" ht="45.0" customHeight="1">
      <c r="A18" s="82">
        <v>13.0</v>
      </c>
      <c r="B18" s="83" t="str">
        <f t="shared" si="1"/>
        <v>#REF!</v>
      </c>
      <c r="C18" s="83" t="str">
        <f t="shared" si="2"/>
        <v>#REF!</v>
      </c>
      <c r="D18" s="84" t="str">
        <f t="shared" si="3"/>
        <v>#REF!</v>
      </c>
      <c r="E18" s="96"/>
      <c r="F18" s="102"/>
      <c r="G18" s="87" t="str">
        <f t="shared" si="4"/>
        <v/>
      </c>
      <c r="H18" s="88" t="str">
        <f t="shared" si="5"/>
        <v/>
      </c>
      <c r="I18" s="89" t="str">
        <f t="shared" si="6"/>
        <v/>
      </c>
      <c r="J18" s="96"/>
      <c r="K18" s="100"/>
      <c r="L18" s="101"/>
      <c r="M18" s="101"/>
      <c r="N18" s="92" t="str">
        <f>IFERROR(
ROUND(
IF(D18='Tabelas de Apoio'!$X$34,((K18*'Tabelas de Apoio'!$AB$34)+(L18*'Tabelas de Apoio'!$AD$34)+(M18*'Tabelas de Apoio'!$AF$34))/SUM('Tabelas de Apoio'!$AB$34:$AG$34),
IF(D18='Tabelas de Apoio'!$X$35,((K18*'Tabelas de Apoio'!$AB$35)+(L18*'Tabelas de Apoio'!$AD$35)+(M18*'Tabelas de Apoio'!$AF$35))/SUM('Tabelas de Apoio'!$AB$35:$AG$35),
IF(D18='Tabelas de Apoio'!$X$36,((K18*'Tabelas de Apoio'!$AB$36)+(L18*'Tabelas de Apoio'!$AD$36)+(M18*'Tabelas de Apoio'!$AF$36))/SUM('Tabelas de Apoio'!$AB$36:$AG$36),
IF(D18='Tabelas de Apoio'!$X$37,((K18*'Tabelas de Apoio'!$AB$37)+(L18*'Tabelas de Apoio'!$AD$37)+(M18*'Tabelas de Apoio'!$AF$37))/SUM('Tabelas de Apoio'!$AB$37:$AG$37),
IF(D18='Tabelas de Apoio'!$X$38,((K18*'Tabelas de Apoio'!$AB$38)+(L18*'Tabelas de Apoio'!$AD$38)+(M18*'Tabelas de Apoio'!$AF$38))/SUM('Tabelas de Apoio'!$AB$38:$AG$38),
IF(D18='Tabelas de Apoio'!$X$39,((K18*'Tabelas de Apoio'!$AB$39)+(L18*'Tabelas de Apoio'!$AD$39)+(M18*'Tabelas de Apoio'!$AF$39))/SUM('Tabelas de Apoio'!$AB$39:$AG$39),
IF(D18='Tabelas de Apoio'!$X$40,((K18*'Tabelas de Apoio'!$AB$40)+(L18*'Tabelas de Apoio'!$AD$40)+(M18*'Tabelas de Apoio'!$AF$40))/SUM('Tabelas de Apoio'!$AB$40:$AG$40),
IF(D18='Tabelas de Apoio'!$X$41,((K18*'Tabelas de Apoio'!$AB$41)+(L18*'Tabelas de Apoio'!$AD$41)+(M18*'Tabelas de Apoio'!$AF$41))/SUM('Tabelas de Apoio'!$AB$41:$AG$41),
IF(D18='Tabelas de Apoio'!$X$42,((K18*'Tabelas de Apoio'!$AB$42)+(L18*'Tabelas de Apoio'!$AD$42)+(M18*'Tabelas de Apoio'!$AF$42))/SUM('Tabelas de Apoio'!$AB$42:$AG$42),
IF(D18='Tabelas de Apoio'!$X$43,((K18*'Tabelas de Apoio'!$AB$43)+(L18*'Tabelas de Apoio'!$AD$43)+(M18*'Tabelas de Apoio'!$AF$43))/SUM('Tabelas de Apoio'!$AB$43:$AG$43),
IF(D18='Tabelas de Apoio'!$X$44,((K18*'Tabelas de Apoio'!$AB$44)+(L18*'Tabelas de Apoio'!$AD$44)+(M18*'Tabelas de Apoio'!$AF$44))/SUM('Tabelas de Apoio'!$AB$44:$AG$44),
IF(D18='Tabelas de Apoio'!$X$45,((K18*'Tabelas de Apoio'!$AB$45)+(L18*'Tabelas de Apoio'!$AD$45)+(M18*'Tabelas de Apoio'!$AF$45))/SUM('Tabelas de Apoio'!$AB$45:$AG$45),
IF(D18='Tabelas de Apoio'!$X$46,((K18*'Tabelas de Apoio'!$AB$46)+(L18*'Tabelas de Apoio'!$AD$46)+(M18*'Tabelas de Apoio'!$AF$46))/SUM('Tabelas de Apoio'!$AB$46:$AG$46),
IF(D18='Tabelas de Apoio'!$X$47,((K18*'Tabelas de Apoio'!$AB$47)+(L18*'Tabelas de Apoio'!$AD$47)+(M18*'Tabelas de Apoio'!$AF$47))/SUM('Tabelas de Apoio'!$AB$47:$AG$47),
IF(D18='Tabelas de Apoio'!$X$48,((K18*'Tabelas de Apoio'!$AB$48)+(L18*'Tabelas de Apoio'!$AD$48)+(M18*'Tabelas de Apoio'!$AF$48))/SUM('Tabelas de Apoio'!$AB$48:$AG$48),
IF(D18='Tabelas de Apoio'!$X$49,((K18*'Tabelas de Apoio'!$AB$49)+(L18*'Tabelas de Apoio'!$AD$49)+(M18*'Tabelas de Apoio'!$AF$49))/SUM('Tabelas de Apoio'!$AB$49:$AG$49),
IF(D18='Tabelas de Apoio'!$X$50,((K18*'Tabelas de Apoio'!$AB$50)+(L18*'Tabelas de Apoio'!$AD$50)+(M18*'Tabelas de Apoio'!$AF$50))/SUM('Tabelas de Apoio'!$AB$50:$AG$50),
IF(D18='Tabelas de Apoio'!$X$51,((K18*'Tabelas de Apoio'!$AB$51)+(L18*'Tabelas de Apoio'!$AD$51)+(M18*'Tabelas de Apoio'!$AF$51))/SUM('Tabelas de Apoio'!$AB$51:$AG$51),
IF(D18='Tabelas de Apoio'!$X$52,((K18*'Tabelas de Apoio'!$AB$52)+(L18*'Tabelas de Apoio'!$AD$52)+(M18*'Tabelas de Apoio'!$AF$52))/SUM('Tabelas de Apoio'!$AB$52:$AG$52),
IF(D18='Tabelas de Apoio'!$X$53,((K18*'Tabelas de Apoio'!$AB$53)+(L18*'Tabelas de Apoio'!$AD$53)+(M18*'Tabelas de Apoio'!$AF$53))/SUM('Tabelas de Apoio'!$AB$53:$AG$53),
)))))))))))))))))))),0),"-")</f>
        <v>-</v>
      </c>
      <c r="O18" s="96"/>
      <c r="P18" s="93" t="str">
        <f t="shared" si="7"/>
        <v>-</v>
      </c>
      <c r="Q18" s="94" t="str">
        <f>IFERROR(
VLOOKUP(P18,'Tabelas de Apoio'!$X$4:$Z$29,2,0),"-")</f>
        <v>-</v>
      </c>
      <c r="R18" s="95" t="str">
        <f>IFERROR(
VLOOKUP(P18,'Tabelas de Apoio'!$X$4:$Z$29,3,0),"-")</f>
        <v>-</v>
      </c>
      <c r="S18" s="59"/>
    </row>
    <row r="19" ht="45.0" customHeight="1">
      <c r="A19" s="82">
        <v>14.0</v>
      </c>
      <c r="B19" s="83" t="str">
        <f t="shared" si="1"/>
        <v>#REF!</v>
      </c>
      <c r="C19" s="83" t="str">
        <f t="shared" si="2"/>
        <v>#REF!</v>
      </c>
      <c r="D19" s="84" t="str">
        <f t="shared" si="3"/>
        <v>#REF!</v>
      </c>
      <c r="E19" s="96"/>
      <c r="F19" s="102"/>
      <c r="G19" s="87" t="str">
        <f t="shared" si="4"/>
        <v/>
      </c>
      <c r="H19" s="88" t="str">
        <f t="shared" si="5"/>
        <v/>
      </c>
      <c r="I19" s="89" t="str">
        <f t="shared" si="6"/>
        <v/>
      </c>
      <c r="J19" s="96"/>
      <c r="K19" s="100"/>
      <c r="L19" s="101"/>
      <c r="M19" s="101"/>
      <c r="N19" s="92" t="str">
        <f>IFERROR(
ROUND(
IF(D19='Tabelas de Apoio'!$X$34,((K19*'Tabelas de Apoio'!$AB$34)+(L19*'Tabelas de Apoio'!$AD$34)+(M19*'Tabelas de Apoio'!$AF$34))/SUM('Tabelas de Apoio'!$AB$34:$AG$34),
IF(D19='Tabelas de Apoio'!$X$35,((K19*'Tabelas de Apoio'!$AB$35)+(L19*'Tabelas de Apoio'!$AD$35)+(M19*'Tabelas de Apoio'!$AF$35))/SUM('Tabelas de Apoio'!$AB$35:$AG$35),
IF(D19='Tabelas de Apoio'!$X$36,((K19*'Tabelas de Apoio'!$AB$36)+(L19*'Tabelas de Apoio'!$AD$36)+(M19*'Tabelas de Apoio'!$AF$36))/SUM('Tabelas de Apoio'!$AB$36:$AG$36),
IF(D19='Tabelas de Apoio'!$X$37,((K19*'Tabelas de Apoio'!$AB$37)+(L19*'Tabelas de Apoio'!$AD$37)+(M19*'Tabelas de Apoio'!$AF$37))/SUM('Tabelas de Apoio'!$AB$37:$AG$37),
IF(D19='Tabelas de Apoio'!$X$38,((K19*'Tabelas de Apoio'!$AB$38)+(L19*'Tabelas de Apoio'!$AD$38)+(M19*'Tabelas de Apoio'!$AF$38))/SUM('Tabelas de Apoio'!$AB$38:$AG$38),
IF(D19='Tabelas de Apoio'!$X$39,((K19*'Tabelas de Apoio'!$AB$39)+(L19*'Tabelas de Apoio'!$AD$39)+(M19*'Tabelas de Apoio'!$AF$39))/SUM('Tabelas de Apoio'!$AB$39:$AG$39),
IF(D19='Tabelas de Apoio'!$X$40,((K19*'Tabelas de Apoio'!$AB$40)+(L19*'Tabelas de Apoio'!$AD$40)+(M19*'Tabelas de Apoio'!$AF$40))/SUM('Tabelas de Apoio'!$AB$40:$AG$40),
IF(D19='Tabelas de Apoio'!$X$41,((K19*'Tabelas de Apoio'!$AB$41)+(L19*'Tabelas de Apoio'!$AD$41)+(M19*'Tabelas de Apoio'!$AF$41))/SUM('Tabelas de Apoio'!$AB$41:$AG$41),
IF(D19='Tabelas de Apoio'!$X$42,((K19*'Tabelas de Apoio'!$AB$42)+(L19*'Tabelas de Apoio'!$AD$42)+(M19*'Tabelas de Apoio'!$AF$42))/SUM('Tabelas de Apoio'!$AB$42:$AG$42),
IF(D19='Tabelas de Apoio'!$X$43,((K19*'Tabelas de Apoio'!$AB$43)+(L19*'Tabelas de Apoio'!$AD$43)+(M19*'Tabelas de Apoio'!$AF$43))/SUM('Tabelas de Apoio'!$AB$43:$AG$43),
IF(D19='Tabelas de Apoio'!$X$44,((K19*'Tabelas de Apoio'!$AB$44)+(L19*'Tabelas de Apoio'!$AD$44)+(M19*'Tabelas de Apoio'!$AF$44))/SUM('Tabelas de Apoio'!$AB$44:$AG$44),
IF(D19='Tabelas de Apoio'!$X$45,((K19*'Tabelas de Apoio'!$AB$45)+(L19*'Tabelas de Apoio'!$AD$45)+(M19*'Tabelas de Apoio'!$AF$45))/SUM('Tabelas de Apoio'!$AB$45:$AG$45),
IF(D19='Tabelas de Apoio'!$X$46,((K19*'Tabelas de Apoio'!$AB$46)+(L19*'Tabelas de Apoio'!$AD$46)+(M19*'Tabelas de Apoio'!$AF$46))/SUM('Tabelas de Apoio'!$AB$46:$AG$46),
IF(D19='Tabelas de Apoio'!$X$47,((K19*'Tabelas de Apoio'!$AB$47)+(L19*'Tabelas de Apoio'!$AD$47)+(M19*'Tabelas de Apoio'!$AF$47))/SUM('Tabelas de Apoio'!$AB$47:$AG$47),
IF(D19='Tabelas de Apoio'!$X$48,((K19*'Tabelas de Apoio'!$AB$48)+(L19*'Tabelas de Apoio'!$AD$48)+(M19*'Tabelas de Apoio'!$AF$48))/SUM('Tabelas de Apoio'!$AB$48:$AG$48),
IF(D19='Tabelas de Apoio'!$X$49,((K19*'Tabelas de Apoio'!$AB$49)+(L19*'Tabelas de Apoio'!$AD$49)+(M19*'Tabelas de Apoio'!$AF$49))/SUM('Tabelas de Apoio'!$AB$49:$AG$49),
IF(D19='Tabelas de Apoio'!$X$50,((K19*'Tabelas de Apoio'!$AB$50)+(L19*'Tabelas de Apoio'!$AD$50)+(M19*'Tabelas de Apoio'!$AF$50))/SUM('Tabelas de Apoio'!$AB$50:$AG$50),
IF(D19='Tabelas de Apoio'!$X$51,((K19*'Tabelas de Apoio'!$AB$51)+(L19*'Tabelas de Apoio'!$AD$51)+(M19*'Tabelas de Apoio'!$AF$51))/SUM('Tabelas de Apoio'!$AB$51:$AG$51),
IF(D19='Tabelas de Apoio'!$X$52,((K19*'Tabelas de Apoio'!$AB$52)+(L19*'Tabelas de Apoio'!$AD$52)+(M19*'Tabelas de Apoio'!$AF$52))/SUM('Tabelas de Apoio'!$AB$52:$AG$52),
IF(D19='Tabelas de Apoio'!$X$53,((K19*'Tabelas de Apoio'!$AB$53)+(L19*'Tabelas de Apoio'!$AD$53)+(M19*'Tabelas de Apoio'!$AF$53))/SUM('Tabelas de Apoio'!$AB$53:$AG$53),
)))))))))))))))))))),0),"-")</f>
        <v>-</v>
      </c>
      <c r="O19" s="96"/>
      <c r="P19" s="93" t="str">
        <f t="shared" si="7"/>
        <v>-</v>
      </c>
      <c r="Q19" s="94" t="str">
        <f>IFERROR(
VLOOKUP(P19,'Tabelas de Apoio'!$X$4:$Z$29,2,0),"-")</f>
        <v>-</v>
      </c>
      <c r="R19" s="95" t="str">
        <f>IFERROR(
VLOOKUP(P19,'Tabelas de Apoio'!$X$4:$Z$29,3,0),"-")</f>
        <v>-</v>
      </c>
      <c r="S19" s="59"/>
    </row>
    <row r="20" ht="45.0" customHeight="1">
      <c r="A20" s="82">
        <v>15.0</v>
      </c>
      <c r="B20" s="83" t="str">
        <f t="shared" si="1"/>
        <v>#REF!</v>
      </c>
      <c r="C20" s="83" t="str">
        <f t="shared" si="2"/>
        <v>#REF!</v>
      </c>
      <c r="D20" s="84" t="str">
        <f t="shared" si="3"/>
        <v>#REF!</v>
      </c>
      <c r="E20" s="96"/>
      <c r="F20" s="102"/>
      <c r="G20" s="87" t="str">
        <f t="shared" si="4"/>
        <v/>
      </c>
      <c r="H20" s="88" t="str">
        <f t="shared" si="5"/>
        <v/>
      </c>
      <c r="I20" s="89" t="str">
        <f t="shared" si="6"/>
        <v/>
      </c>
      <c r="J20" s="96"/>
      <c r="K20" s="100"/>
      <c r="L20" s="101"/>
      <c r="M20" s="101"/>
      <c r="N20" s="92" t="str">
        <f>IFERROR(
ROUND(
IF(D20='Tabelas de Apoio'!$X$34,((K20*'Tabelas de Apoio'!$AB$34)+(L20*'Tabelas de Apoio'!$AD$34)+(M20*'Tabelas de Apoio'!$AF$34))/SUM('Tabelas de Apoio'!$AB$34:$AG$34),
IF(D20='Tabelas de Apoio'!$X$35,((K20*'Tabelas de Apoio'!$AB$35)+(L20*'Tabelas de Apoio'!$AD$35)+(M20*'Tabelas de Apoio'!$AF$35))/SUM('Tabelas de Apoio'!$AB$35:$AG$35),
IF(D20='Tabelas de Apoio'!$X$36,((K20*'Tabelas de Apoio'!$AB$36)+(L20*'Tabelas de Apoio'!$AD$36)+(M20*'Tabelas de Apoio'!$AF$36))/SUM('Tabelas de Apoio'!$AB$36:$AG$36),
IF(D20='Tabelas de Apoio'!$X$37,((K20*'Tabelas de Apoio'!$AB$37)+(L20*'Tabelas de Apoio'!$AD$37)+(M20*'Tabelas de Apoio'!$AF$37))/SUM('Tabelas de Apoio'!$AB$37:$AG$37),
IF(D20='Tabelas de Apoio'!$X$38,((K20*'Tabelas de Apoio'!$AB$38)+(L20*'Tabelas de Apoio'!$AD$38)+(M20*'Tabelas de Apoio'!$AF$38))/SUM('Tabelas de Apoio'!$AB$38:$AG$38),
IF(D20='Tabelas de Apoio'!$X$39,((K20*'Tabelas de Apoio'!$AB$39)+(L20*'Tabelas de Apoio'!$AD$39)+(M20*'Tabelas de Apoio'!$AF$39))/SUM('Tabelas de Apoio'!$AB$39:$AG$39),
IF(D20='Tabelas de Apoio'!$X$40,((K20*'Tabelas de Apoio'!$AB$40)+(L20*'Tabelas de Apoio'!$AD$40)+(M20*'Tabelas de Apoio'!$AF$40))/SUM('Tabelas de Apoio'!$AB$40:$AG$40),
IF(D20='Tabelas de Apoio'!$X$41,((K20*'Tabelas de Apoio'!$AB$41)+(L20*'Tabelas de Apoio'!$AD$41)+(M20*'Tabelas de Apoio'!$AF$41))/SUM('Tabelas de Apoio'!$AB$41:$AG$41),
IF(D20='Tabelas de Apoio'!$X$42,((K20*'Tabelas de Apoio'!$AB$42)+(L20*'Tabelas de Apoio'!$AD$42)+(M20*'Tabelas de Apoio'!$AF$42))/SUM('Tabelas de Apoio'!$AB$42:$AG$42),
IF(D20='Tabelas de Apoio'!$X$43,((K20*'Tabelas de Apoio'!$AB$43)+(L20*'Tabelas de Apoio'!$AD$43)+(M20*'Tabelas de Apoio'!$AF$43))/SUM('Tabelas de Apoio'!$AB$43:$AG$43),
IF(D20='Tabelas de Apoio'!$X$44,((K20*'Tabelas de Apoio'!$AB$44)+(L20*'Tabelas de Apoio'!$AD$44)+(M20*'Tabelas de Apoio'!$AF$44))/SUM('Tabelas de Apoio'!$AB$44:$AG$44),
IF(D20='Tabelas de Apoio'!$X$45,((K20*'Tabelas de Apoio'!$AB$45)+(L20*'Tabelas de Apoio'!$AD$45)+(M20*'Tabelas de Apoio'!$AF$45))/SUM('Tabelas de Apoio'!$AB$45:$AG$45),
IF(D20='Tabelas de Apoio'!$X$46,((K20*'Tabelas de Apoio'!$AB$46)+(L20*'Tabelas de Apoio'!$AD$46)+(M20*'Tabelas de Apoio'!$AF$46))/SUM('Tabelas de Apoio'!$AB$46:$AG$46),
IF(D20='Tabelas de Apoio'!$X$47,((K20*'Tabelas de Apoio'!$AB$47)+(L20*'Tabelas de Apoio'!$AD$47)+(M20*'Tabelas de Apoio'!$AF$47))/SUM('Tabelas de Apoio'!$AB$47:$AG$47),
IF(D20='Tabelas de Apoio'!$X$48,((K20*'Tabelas de Apoio'!$AB$48)+(L20*'Tabelas de Apoio'!$AD$48)+(M20*'Tabelas de Apoio'!$AF$48))/SUM('Tabelas de Apoio'!$AB$48:$AG$48),
IF(D20='Tabelas de Apoio'!$X$49,((K20*'Tabelas de Apoio'!$AB$49)+(L20*'Tabelas de Apoio'!$AD$49)+(M20*'Tabelas de Apoio'!$AF$49))/SUM('Tabelas de Apoio'!$AB$49:$AG$49),
IF(D20='Tabelas de Apoio'!$X$50,((K20*'Tabelas de Apoio'!$AB$50)+(L20*'Tabelas de Apoio'!$AD$50)+(M20*'Tabelas de Apoio'!$AF$50))/SUM('Tabelas de Apoio'!$AB$50:$AG$50),
IF(D20='Tabelas de Apoio'!$X$51,((K20*'Tabelas de Apoio'!$AB$51)+(L20*'Tabelas de Apoio'!$AD$51)+(M20*'Tabelas de Apoio'!$AF$51))/SUM('Tabelas de Apoio'!$AB$51:$AG$51),
IF(D20='Tabelas de Apoio'!$X$52,((K20*'Tabelas de Apoio'!$AB$52)+(L20*'Tabelas de Apoio'!$AD$52)+(M20*'Tabelas de Apoio'!$AF$52))/SUM('Tabelas de Apoio'!$AB$52:$AG$52),
IF(D20='Tabelas de Apoio'!$X$53,((K20*'Tabelas de Apoio'!$AB$53)+(L20*'Tabelas de Apoio'!$AD$53)+(M20*'Tabelas de Apoio'!$AF$53))/SUM('Tabelas de Apoio'!$AB$53:$AG$53),
)))))))))))))))))))),0),"-")</f>
        <v>-</v>
      </c>
      <c r="O20" s="96"/>
      <c r="P20" s="93" t="str">
        <f t="shared" si="7"/>
        <v>-</v>
      </c>
      <c r="Q20" s="94" t="str">
        <f>IFERROR(
VLOOKUP(P20,'Tabelas de Apoio'!$X$4:$Z$29,2,0),"-")</f>
        <v>-</v>
      </c>
      <c r="R20" s="95" t="str">
        <f>IFERROR(
VLOOKUP(P20,'Tabelas de Apoio'!$X$4:$Z$29,3,0),"-")</f>
        <v>-</v>
      </c>
      <c r="S20" s="59"/>
    </row>
    <row r="21" ht="45.0" customHeight="1">
      <c r="A21" s="82">
        <v>16.0</v>
      </c>
      <c r="B21" s="83" t="str">
        <f t="shared" si="1"/>
        <v>#REF!</v>
      </c>
      <c r="C21" s="83" t="str">
        <f t="shared" si="2"/>
        <v>#REF!</v>
      </c>
      <c r="D21" s="84" t="str">
        <f t="shared" si="3"/>
        <v>#REF!</v>
      </c>
      <c r="E21" s="96"/>
      <c r="F21" s="102"/>
      <c r="G21" s="87" t="str">
        <f t="shared" si="4"/>
        <v/>
      </c>
      <c r="H21" s="88" t="str">
        <f t="shared" si="5"/>
        <v/>
      </c>
      <c r="I21" s="89" t="str">
        <f t="shared" si="6"/>
        <v/>
      </c>
      <c r="J21" s="96"/>
      <c r="K21" s="100"/>
      <c r="L21" s="101"/>
      <c r="M21" s="101"/>
      <c r="N21" s="92" t="str">
        <f>IFERROR(
ROUND(
IF(D21='Tabelas de Apoio'!$X$34,((K21*'Tabelas de Apoio'!$AB$34)+(L21*'Tabelas de Apoio'!$AD$34)+(M21*'Tabelas de Apoio'!$AF$34))/SUM('Tabelas de Apoio'!$AB$34:$AG$34),
IF(D21='Tabelas de Apoio'!$X$35,((K21*'Tabelas de Apoio'!$AB$35)+(L21*'Tabelas de Apoio'!$AD$35)+(M21*'Tabelas de Apoio'!$AF$35))/SUM('Tabelas de Apoio'!$AB$35:$AG$35),
IF(D21='Tabelas de Apoio'!$X$36,((K21*'Tabelas de Apoio'!$AB$36)+(L21*'Tabelas de Apoio'!$AD$36)+(M21*'Tabelas de Apoio'!$AF$36))/SUM('Tabelas de Apoio'!$AB$36:$AG$36),
IF(D21='Tabelas de Apoio'!$X$37,((K21*'Tabelas de Apoio'!$AB$37)+(L21*'Tabelas de Apoio'!$AD$37)+(M21*'Tabelas de Apoio'!$AF$37))/SUM('Tabelas de Apoio'!$AB$37:$AG$37),
IF(D21='Tabelas de Apoio'!$X$38,((K21*'Tabelas de Apoio'!$AB$38)+(L21*'Tabelas de Apoio'!$AD$38)+(M21*'Tabelas de Apoio'!$AF$38))/SUM('Tabelas de Apoio'!$AB$38:$AG$38),
IF(D21='Tabelas de Apoio'!$X$39,((K21*'Tabelas de Apoio'!$AB$39)+(L21*'Tabelas de Apoio'!$AD$39)+(M21*'Tabelas de Apoio'!$AF$39))/SUM('Tabelas de Apoio'!$AB$39:$AG$39),
IF(D21='Tabelas de Apoio'!$X$40,((K21*'Tabelas de Apoio'!$AB$40)+(L21*'Tabelas de Apoio'!$AD$40)+(M21*'Tabelas de Apoio'!$AF$40))/SUM('Tabelas de Apoio'!$AB$40:$AG$40),
IF(D21='Tabelas de Apoio'!$X$41,((K21*'Tabelas de Apoio'!$AB$41)+(L21*'Tabelas de Apoio'!$AD$41)+(M21*'Tabelas de Apoio'!$AF$41))/SUM('Tabelas de Apoio'!$AB$41:$AG$41),
IF(D21='Tabelas de Apoio'!$X$42,((K21*'Tabelas de Apoio'!$AB$42)+(L21*'Tabelas de Apoio'!$AD$42)+(M21*'Tabelas de Apoio'!$AF$42))/SUM('Tabelas de Apoio'!$AB$42:$AG$42),
IF(D21='Tabelas de Apoio'!$X$43,((K21*'Tabelas de Apoio'!$AB$43)+(L21*'Tabelas de Apoio'!$AD$43)+(M21*'Tabelas de Apoio'!$AF$43))/SUM('Tabelas de Apoio'!$AB$43:$AG$43),
IF(D21='Tabelas de Apoio'!$X$44,((K21*'Tabelas de Apoio'!$AB$44)+(L21*'Tabelas de Apoio'!$AD$44)+(M21*'Tabelas de Apoio'!$AF$44))/SUM('Tabelas de Apoio'!$AB$44:$AG$44),
IF(D21='Tabelas de Apoio'!$X$45,((K21*'Tabelas de Apoio'!$AB$45)+(L21*'Tabelas de Apoio'!$AD$45)+(M21*'Tabelas de Apoio'!$AF$45))/SUM('Tabelas de Apoio'!$AB$45:$AG$45),
IF(D21='Tabelas de Apoio'!$X$46,((K21*'Tabelas de Apoio'!$AB$46)+(L21*'Tabelas de Apoio'!$AD$46)+(M21*'Tabelas de Apoio'!$AF$46))/SUM('Tabelas de Apoio'!$AB$46:$AG$46),
IF(D21='Tabelas de Apoio'!$X$47,((K21*'Tabelas de Apoio'!$AB$47)+(L21*'Tabelas de Apoio'!$AD$47)+(M21*'Tabelas de Apoio'!$AF$47))/SUM('Tabelas de Apoio'!$AB$47:$AG$47),
IF(D21='Tabelas de Apoio'!$X$48,((K21*'Tabelas de Apoio'!$AB$48)+(L21*'Tabelas de Apoio'!$AD$48)+(M21*'Tabelas de Apoio'!$AF$48))/SUM('Tabelas de Apoio'!$AB$48:$AG$48),
IF(D21='Tabelas de Apoio'!$X$49,((K21*'Tabelas de Apoio'!$AB$49)+(L21*'Tabelas de Apoio'!$AD$49)+(M21*'Tabelas de Apoio'!$AF$49))/SUM('Tabelas de Apoio'!$AB$49:$AG$49),
IF(D21='Tabelas de Apoio'!$X$50,((K21*'Tabelas de Apoio'!$AB$50)+(L21*'Tabelas de Apoio'!$AD$50)+(M21*'Tabelas de Apoio'!$AF$50))/SUM('Tabelas de Apoio'!$AB$50:$AG$50),
IF(D21='Tabelas de Apoio'!$X$51,((K21*'Tabelas de Apoio'!$AB$51)+(L21*'Tabelas de Apoio'!$AD$51)+(M21*'Tabelas de Apoio'!$AF$51))/SUM('Tabelas de Apoio'!$AB$51:$AG$51),
IF(D21='Tabelas de Apoio'!$X$52,((K21*'Tabelas de Apoio'!$AB$52)+(L21*'Tabelas de Apoio'!$AD$52)+(M21*'Tabelas de Apoio'!$AF$52))/SUM('Tabelas de Apoio'!$AB$52:$AG$52),
IF(D21='Tabelas de Apoio'!$X$53,((K21*'Tabelas de Apoio'!$AB$53)+(L21*'Tabelas de Apoio'!$AD$53)+(M21*'Tabelas de Apoio'!$AF$53))/SUM('Tabelas de Apoio'!$AB$53:$AG$53),
)))))))))))))))))))),0),"-")</f>
        <v>-</v>
      </c>
      <c r="O21" s="96"/>
      <c r="P21" s="93" t="str">
        <f t="shared" si="7"/>
        <v>-</v>
      </c>
      <c r="Q21" s="94" t="str">
        <f>IFERROR(
VLOOKUP(P21,'Tabelas de Apoio'!$X$4:$Z$29,2,0),"-")</f>
        <v>-</v>
      </c>
      <c r="R21" s="95" t="str">
        <f>IFERROR(
VLOOKUP(P21,'Tabelas de Apoio'!$X$4:$Z$29,3,0),"-")</f>
        <v>-</v>
      </c>
      <c r="S21" s="59"/>
    </row>
    <row r="22" ht="45.0" customHeight="1">
      <c r="A22" s="82">
        <v>17.0</v>
      </c>
      <c r="B22" s="83" t="str">
        <f t="shared" si="1"/>
        <v>#REF!</v>
      </c>
      <c r="C22" s="83" t="str">
        <f t="shared" si="2"/>
        <v>#REF!</v>
      </c>
      <c r="D22" s="84" t="str">
        <f t="shared" si="3"/>
        <v>#REF!</v>
      </c>
      <c r="E22" s="96"/>
      <c r="F22" s="102"/>
      <c r="G22" s="87" t="str">
        <f t="shared" si="4"/>
        <v/>
      </c>
      <c r="H22" s="88" t="str">
        <f t="shared" si="5"/>
        <v/>
      </c>
      <c r="I22" s="89" t="str">
        <f t="shared" si="6"/>
        <v/>
      </c>
      <c r="J22" s="96"/>
      <c r="K22" s="100"/>
      <c r="L22" s="101"/>
      <c r="M22" s="101"/>
      <c r="N22" s="92" t="str">
        <f>IFERROR(
ROUND(
IF(D22='Tabelas de Apoio'!$X$34,((K22*'Tabelas de Apoio'!$AB$34)+(L22*'Tabelas de Apoio'!$AD$34)+(M22*'Tabelas de Apoio'!$AF$34))/SUM('Tabelas de Apoio'!$AB$34:$AG$34),
IF(D22='Tabelas de Apoio'!$X$35,((K22*'Tabelas de Apoio'!$AB$35)+(L22*'Tabelas de Apoio'!$AD$35)+(M22*'Tabelas de Apoio'!$AF$35))/SUM('Tabelas de Apoio'!$AB$35:$AG$35),
IF(D22='Tabelas de Apoio'!$X$36,((K22*'Tabelas de Apoio'!$AB$36)+(L22*'Tabelas de Apoio'!$AD$36)+(M22*'Tabelas de Apoio'!$AF$36))/SUM('Tabelas de Apoio'!$AB$36:$AG$36),
IF(D22='Tabelas de Apoio'!$X$37,((K22*'Tabelas de Apoio'!$AB$37)+(L22*'Tabelas de Apoio'!$AD$37)+(M22*'Tabelas de Apoio'!$AF$37))/SUM('Tabelas de Apoio'!$AB$37:$AG$37),
IF(D22='Tabelas de Apoio'!$X$38,((K22*'Tabelas de Apoio'!$AB$38)+(L22*'Tabelas de Apoio'!$AD$38)+(M22*'Tabelas de Apoio'!$AF$38))/SUM('Tabelas de Apoio'!$AB$38:$AG$38),
IF(D22='Tabelas de Apoio'!$X$39,((K22*'Tabelas de Apoio'!$AB$39)+(L22*'Tabelas de Apoio'!$AD$39)+(M22*'Tabelas de Apoio'!$AF$39))/SUM('Tabelas de Apoio'!$AB$39:$AG$39),
IF(D22='Tabelas de Apoio'!$X$40,((K22*'Tabelas de Apoio'!$AB$40)+(L22*'Tabelas de Apoio'!$AD$40)+(M22*'Tabelas de Apoio'!$AF$40))/SUM('Tabelas de Apoio'!$AB$40:$AG$40),
IF(D22='Tabelas de Apoio'!$X$41,((K22*'Tabelas de Apoio'!$AB$41)+(L22*'Tabelas de Apoio'!$AD$41)+(M22*'Tabelas de Apoio'!$AF$41))/SUM('Tabelas de Apoio'!$AB$41:$AG$41),
IF(D22='Tabelas de Apoio'!$X$42,((K22*'Tabelas de Apoio'!$AB$42)+(L22*'Tabelas de Apoio'!$AD$42)+(M22*'Tabelas de Apoio'!$AF$42))/SUM('Tabelas de Apoio'!$AB$42:$AG$42),
IF(D22='Tabelas de Apoio'!$X$43,((K22*'Tabelas de Apoio'!$AB$43)+(L22*'Tabelas de Apoio'!$AD$43)+(M22*'Tabelas de Apoio'!$AF$43))/SUM('Tabelas de Apoio'!$AB$43:$AG$43),
IF(D22='Tabelas de Apoio'!$X$44,((K22*'Tabelas de Apoio'!$AB$44)+(L22*'Tabelas de Apoio'!$AD$44)+(M22*'Tabelas de Apoio'!$AF$44))/SUM('Tabelas de Apoio'!$AB$44:$AG$44),
IF(D22='Tabelas de Apoio'!$X$45,((K22*'Tabelas de Apoio'!$AB$45)+(L22*'Tabelas de Apoio'!$AD$45)+(M22*'Tabelas de Apoio'!$AF$45))/SUM('Tabelas de Apoio'!$AB$45:$AG$45),
IF(D22='Tabelas de Apoio'!$X$46,((K22*'Tabelas de Apoio'!$AB$46)+(L22*'Tabelas de Apoio'!$AD$46)+(M22*'Tabelas de Apoio'!$AF$46))/SUM('Tabelas de Apoio'!$AB$46:$AG$46),
IF(D22='Tabelas de Apoio'!$X$47,((K22*'Tabelas de Apoio'!$AB$47)+(L22*'Tabelas de Apoio'!$AD$47)+(M22*'Tabelas de Apoio'!$AF$47))/SUM('Tabelas de Apoio'!$AB$47:$AG$47),
IF(D22='Tabelas de Apoio'!$X$48,((K22*'Tabelas de Apoio'!$AB$48)+(L22*'Tabelas de Apoio'!$AD$48)+(M22*'Tabelas de Apoio'!$AF$48))/SUM('Tabelas de Apoio'!$AB$48:$AG$48),
IF(D22='Tabelas de Apoio'!$X$49,((K22*'Tabelas de Apoio'!$AB$49)+(L22*'Tabelas de Apoio'!$AD$49)+(M22*'Tabelas de Apoio'!$AF$49))/SUM('Tabelas de Apoio'!$AB$49:$AG$49),
IF(D22='Tabelas de Apoio'!$X$50,((K22*'Tabelas de Apoio'!$AB$50)+(L22*'Tabelas de Apoio'!$AD$50)+(M22*'Tabelas de Apoio'!$AF$50))/SUM('Tabelas de Apoio'!$AB$50:$AG$50),
IF(D22='Tabelas de Apoio'!$X$51,((K22*'Tabelas de Apoio'!$AB$51)+(L22*'Tabelas de Apoio'!$AD$51)+(M22*'Tabelas de Apoio'!$AF$51))/SUM('Tabelas de Apoio'!$AB$51:$AG$51),
IF(D22='Tabelas de Apoio'!$X$52,((K22*'Tabelas de Apoio'!$AB$52)+(L22*'Tabelas de Apoio'!$AD$52)+(M22*'Tabelas de Apoio'!$AF$52))/SUM('Tabelas de Apoio'!$AB$52:$AG$52),
IF(D22='Tabelas de Apoio'!$X$53,((K22*'Tabelas de Apoio'!$AB$53)+(L22*'Tabelas de Apoio'!$AD$53)+(M22*'Tabelas de Apoio'!$AF$53))/SUM('Tabelas de Apoio'!$AB$53:$AG$53),
)))))))))))))))))))),0),"-")</f>
        <v>-</v>
      </c>
      <c r="O22" s="96"/>
      <c r="P22" s="93" t="str">
        <f t="shared" si="7"/>
        <v>-</v>
      </c>
      <c r="Q22" s="94" t="str">
        <f>IFERROR(
VLOOKUP(P22,'Tabelas de Apoio'!$X$4:$Z$29,2,0),"-")</f>
        <v>-</v>
      </c>
      <c r="R22" s="95" t="str">
        <f>IFERROR(
VLOOKUP(P22,'Tabelas de Apoio'!$X$4:$Z$29,3,0),"-")</f>
        <v>-</v>
      </c>
      <c r="S22" s="59"/>
    </row>
    <row r="23" ht="45.0" customHeight="1">
      <c r="A23" s="82">
        <v>18.0</v>
      </c>
      <c r="B23" s="83" t="str">
        <f t="shared" si="1"/>
        <v>#REF!</v>
      </c>
      <c r="C23" s="83" t="str">
        <f t="shared" si="2"/>
        <v>#REF!</v>
      </c>
      <c r="D23" s="84" t="str">
        <f t="shared" si="3"/>
        <v>#REF!</v>
      </c>
      <c r="E23" s="96"/>
      <c r="F23" s="102"/>
      <c r="G23" s="87" t="str">
        <f t="shared" si="4"/>
        <v/>
      </c>
      <c r="H23" s="88" t="str">
        <f t="shared" si="5"/>
        <v/>
      </c>
      <c r="I23" s="89" t="str">
        <f t="shared" si="6"/>
        <v/>
      </c>
      <c r="J23" s="96"/>
      <c r="K23" s="100"/>
      <c r="L23" s="101"/>
      <c r="M23" s="101"/>
      <c r="N23" s="92" t="str">
        <f>IFERROR(
ROUND(
IF(D23='Tabelas de Apoio'!$X$34,((K23*'Tabelas de Apoio'!$AB$34)+(L23*'Tabelas de Apoio'!$AD$34)+(M23*'Tabelas de Apoio'!$AF$34))/SUM('Tabelas de Apoio'!$AB$34:$AG$34),
IF(D23='Tabelas de Apoio'!$X$35,((K23*'Tabelas de Apoio'!$AB$35)+(L23*'Tabelas de Apoio'!$AD$35)+(M23*'Tabelas de Apoio'!$AF$35))/SUM('Tabelas de Apoio'!$AB$35:$AG$35),
IF(D23='Tabelas de Apoio'!$X$36,((K23*'Tabelas de Apoio'!$AB$36)+(L23*'Tabelas de Apoio'!$AD$36)+(M23*'Tabelas de Apoio'!$AF$36))/SUM('Tabelas de Apoio'!$AB$36:$AG$36),
IF(D23='Tabelas de Apoio'!$X$37,((K23*'Tabelas de Apoio'!$AB$37)+(L23*'Tabelas de Apoio'!$AD$37)+(M23*'Tabelas de Apoio'!$AF$37))/SUM('Tabelas de Apoio'!$AB$37:$AG$37),
IF(D23='Tabelas de Apoio'!$X$38,((K23*'Tabelas de Apoio'!$AB$38)+(L23*'Tabelas de Apoio'!$AD$38)+(M23*'Tabelas de Apoio'!$AF$38))/SUM('Tabelas de Apoio'!$AB$38:$AG$38),
IF(D23='Tabelas de Apoio'!$X$39,((K23*'Tabelas de Apoio'!$AB$39)+(L23*'Tabelas de Apoio'!$AD$39)+(M23*'Tabelas de Apoio'!$AF$39))/SUM('Tabelas de Apoio'!$AB$39:$AG$39),
IF(D23='Tabelas de Apoio'!$X$40,((K23*'Tabelas de Apoio'!$AB$40)+(L23*'Tabelas de Apoio'!$AD$40)+(M23*'Tabelas de Apoio'!$AF$40))/SUM('Tabelas de Apoio'!$AB$40:$AG$40),
IF(D23='Tabelas de Apoio'!$X$41,((K23*'Tabelas de Apoio'!$AB$41)+(L23*'Tabelas de Apoio'!$AD$41)+(M23*'Tabelas de Apoio'!$AF$41))/SUM('Tabelas de Apoio'!$AB$41:$AG$41),
IF(D23='Tabelas de Apoio'!$X$42,((K23*'Tabelas de Apoio'!$AB$42)+(L23*'Tabelas de Apoio'!$AD$42)+(M23*'Tabelas de Apoio'!$AF$42))/SUM('Tabelas de Apoio'!$AB$42:$AG$42),
IF(D23='Tabelas de Apoio'!$X$43,((K23*'Tabelas de Apoio'!$AB$43)+(L23*'Tabelas de Apoio'!$AD$43)+(M23*'Tabelas de Apoio'!$AF$43))/SUM('Tabelas de Apoio'!$AB$43:$AG$43),
IF(D23='Tabelas de Apoio'!$X$44,((K23*'Tabelas de Apoio'!$AB$44)+(L23*'Tabelas de Apoio'!$AD$44)+(M23*'Tabelas de Apoio'!$AF$44))/SUM('Tabelas de Apoio'!$AB$44:$AG$44),
IF(D23='Tabelas de Apoio'!$X$45,((K23*'Tabelas de Apoio'!$AB$45)+(L23*'Tabelas de Apoio'!$AD$45)+(M23*'Tabelas de Apoio'!$AF$45))/SUM('Tabelas de Apoio'!$AB$45:$AG$45),
IF(D23='Tabelas de Apoio'!$X$46,((K23*'Tabelas de Apoio'!$AB$46)+(L23*'Tabelas de Apoio'!$AD$46)+(M23*'Tabelas de Apoio'!$AF$46))/SUM('Tabelas de Apoio'!$AB$46:$AG$46),
IF(D23='Tabelas de Apoio'!$X$47,((K23*'Tabelas de Apoio'!$AB$47)+(L23*'Tabelas de Apoio'!$AD$47)+(M23*'Tabelas de Apoio'!$AF$47))/SUM('Tabelas de Apoio'!$AB$47:$AG$47),
IF(D23='Tabelas de Apoio'!$X$48,((K23*'Tabelas de Apoio'!$AB$48)+(L23*'Tabelas de Apoio'!$AD$48)+(M23*'Tabelas de Apoio'!$AF$48))/SUM('Tabelas de Apoio'!$AB$48:$AG$48),
IF(D23='Tabelas de Apoio'!$X$49,((K23*'Tabelas de Apoio'!$AB$49)+(L23*'Tabelas de Apoio'!$AD$49)+(M23*'Tabelas de Apoio'!$AF$49))/SUM('Tabelas de Apoio'!$AB$49:$AG$49),
IF(D23='Tabelas de Apoio'!$X$50,((K23*'Tabelas de Apoio'!$AB$50)+(L23*'Tabelas de Apoio'!$AD$50)+(M23*'Tabelas de Apoio'!$AF$50))/SUM('Tabelas de Apoio'!$AB$50:$AG$50),
IF(D23='Tabelas de Apoio'!$X$51,((K23*'Tabelas de Apoio'!$AB$51)+(L23*'Tabelas de Apoio'!$AD$51)+(M23*'Tabelas de Apoio'!$AF$51))/SUM('Tabelas de Apoio'!$AB$51:$AG$51),
IF(D23='Tabelas de Apoio'!$X$52,((K23*'Tabelas de Apoio'!$AB$52)+(L23*'Tabelas de Apoio'!$AD$52)+(M23*'Tabelas de Apoio'!$AF$52))/SUM('Tabelas de Apoio'!$AB$52:$AG$52),
IF(D23='Tabelas de Apoio'!$X$53,((K23*'Tabelas de Apoio'!$AB$53)+(L23*'Tabelas de Apoio'!$AD$53)+(M23*'Tabelas de Apoio'!$AF$53))/SUM('Tabelas de Apoio'!$AB$53:$AG$53),
)))))))))))))))))))),0),"-")</f>
        <v>-</v>
      </c>
      <c r="O23" s="96"/>
      <c r="P23" s="93" t="str">
        <f t="shared" si="7"/>
        <v>-</v>
      </c>
      <c r="Q23" s="94" t="str">
        <f>IFERROR(
VLOOKUP(P23,'Tabelas de Apoio'!$X$4:$Z$29,2,0),"-")</f>
        <v>-</v>
      </c>
      <c r="R23" s="95" t="str">
        <f>IFERROR(
VLOOKUP(P23,'Tabelas de Apoio'!$X$4:$Z$29,3,0),"-")</f>
        <v>-</v>
      </c>
      <c r="S23" s="59"/>
    </row>
    <row r="24" ht="45.0" customHeight="1">
      <c r="A24" s="82">
        <v>19.0</v>
      </c>
      <c r="B24" s="83" t="str">
        <f t="shared" si="1"/>
        <v>#REF!</v>
      </c>
      <c r="C24" s="83" t="str">
        <f t="shared" si="2"/>
        <v>#REF!</v>
      </c>
      <c r="D24" s="84" t="str">
        <f t="shared" si="3"/>
        <v>#REF!</v>
      </c>
      <c r="E24" s="96"/>
      <c r="F24" s="103"/>
      <c r="G24" s="87" t="str">
        <f t="shared" si="4"/>
        <v/>
      </c>
      <c r="H24" s="88" t="str">
        <f t="shared" si="5"/>
        <v/>
      </c>
      <c r="I24" s="89" t="str">
        <f t="shared" si="6"/>
        <v/>
      </c>
      <c r="J24" s="96"/>
      <c r="K24" s="100"/>
      <c r="L24" s="101"/>
      <c r="M24" s="101"/>
      <c r="N24" s="92" t="str">
        <f>IFERROR(
ROUND(
IF(D24='Tabelas de Apoio'!$X$34,((K24*'Tabelas de Apoio'!$AB$34)+(L24*'Tabelas de Apoio'!$AD$34)+(M24*'Tabelas de Apoio'!$AF$34))/SUM('Tabelas de Apoio'!$AB$34:$AG$34),
IF(D24='Tabelas de Apoio'!$X$35,((K24*'Tabelas de Apoio'!$AB$35)+(L24*'Tabelas de Apoio'!$AD$35)+(M24*'Tabelas de Apoio'!$AF$35))/SUM('Tabelas de Apoio'!$AB$35:$AG$35),
IF(D24='Tabelas de Apoio'!$X$36,((K24*'Tabelas de Apoio'!$AB$36)+(L24*'Tabelas de Apoio'!$AD$36)+(M24*'Tabelas de Apoio'!$AF$36))/SUM('Tabelas de Apoio'!$AB$36:$AG$36),
IF(D24='Tabelas de Apoio'!$X$37,((K24*'Tabelas de Apoio'!$AB$37)+(L24*'Tabelas de Apoio'!$AD$37)+(M24*'Tabelas de Apoio'!$AF$37))/SUM('Tabelas de Apoio'!$AB$37:$AG$37),
IF(D24='Tabelas de Apoio'!$X$38,((K24*'Tabelas de Apoio'!$AB$38)+(L24*'Tabelas de Apoio'!$AD$38)+(M24*'Tabelas de Apoio'!$AF$38))/SUM('Tabelas de Apoio'!$AB$38:$AG$38),
IF(D24='Tabelas de Apoio'!$X$39,((K24*'Tabelas de Apoio'!$AB$39)+(L24*'Tabelas de Apoio'!$AD$39)+(M24*'Tabelas de Apoio'!$AF$39))/SUM('Tabelas de Apoio'!$AB$39:$AG$39),
IF(D24='Tabelas de Apoio'!$X$40,((K24*'Tabelas de Apoio'!$AB$40)+(L24*'Tabelas de Apoio'!$AD$40)+(M24*'Tabelas de Apoio'!$AF$40))/SUM('Tabelas de Apoio'!$AB$40:$AG$40),
IF(D24='Tabelas de Apoio'!$X$41,((K24*'Tabelas de Apoio'!$AB$41)+(L24*'Tabelas de Apoio'!$AD$41)+(M24*'Tabelas de Apoio'!$AF$41))/SUM('Tabelas de Apoio'!$AB$41:$AG$41),
IF(D24='Tabelas de Apoio'!$X$42,((K24*'Tabelas de Apoio'!$AB$42)+(L24*'Tabelas de Apoio'!$AD$42)+(M24*'Tabelas de Apoio'!$AF$42))/SUM('Tabelas de Apoio'!$AB$42:$AG$42),
IF(D24='Tabelas de Apoio'!$X$43,((K24*'Tabelas de Apoio'!$AB$43)+(L24*'Tabelas de Apoio'!$AD$43)+(M24*'Tabelas de Apoio'!$AF$43))/SUM('Tabelas de Apoio'!$AB$43:$AG$43),
IF(D24='Tabelas de Apoio'!$X$44,((K24*'Tabelas de Apoio'!$AB$44)+(L24*'Tabelas de Apoio'!$AD$44)+(M24*'Tabelas de Apoio'!$AF$44))/SUM('Tabelas de Apoio'!$AB$44:$AG$44),
IF(D24='Tabelas de Apoio'!$X$45,((K24*'Tabelas de Apoio'!$AB$45)+(L24*'Tabelas de Apoio'!$AD$45)+(M24*'Tabelas de Apoio'!$AF$45))/SUM('Tabelas de Apoio'!$AB$45:$AG$45),
IF(D24='Tabelas de Apoio'!$X$46,((K24*'Tabelas de Apoio'!$AB$46)+(L24*'Tabelas de Apoio'!$AD$46)+(M24*'Tabelas de Apoio'!$AF$46))/SUM('Tabelas de Apoio'!$AB$46:$AG$46),
IF(D24='Tabelas de Apoio'!$X$47,((K24*'Tabelas de Apoio'!$AB$47)+(L24*'Tabelas de Apoio'!$AD$47)+(M24*'Tabelas de Apoio'!$AF$47))/SUM('Tabelas de Apoio'!$AB$47:$AG$47),
IF(D24='Tabelas de Apoio'!$X$48,((K24*'Tabelas de Apoio'!$AB$48)+(L24*'Tabelas de Apoio'!$AD$48)+(M24*'Tabelas de Apoio'!$AF$48))/SUM('Tabelas de Apoio'!$AB$48:$AG$48),
IF(D24='Tabelas de Apoio'!$X$49,((K24*'Tabelas de Apoio'!$AB$49)+(L24*'Tabelas de Apoio'!$AD$49)+(M24*'Tabelas de Apoio'!$AF$49))/SUM('Tabelas de Apoio'!$AB$49:$AG$49),
IF(D24='Tabelas de Apoio'!$X$50,((K24*'Tabelas de Apoio'!$AB$50)+(L24*'Tabelas de Apoio'!$AD$50)+(M24*'Tabelas de Apoio'!$AF$50))/SUM('Tabelas de Apoio'!$AB$50:$AG$50),
IF(D24='Tabelas de Apoio'!$X$51,((K24*'Tabelas de Apoio'!$AB$51)+(L24*'Tabelas de Apoio'!$AD$51)+(M24*'Tabelas de Apoio'!$AF$51))/SUM('Tabelas de Apoio'!$AB$51:$AG$51),
IF(D24='Tabelas de Apoio'!$X$52,((K24*'Tabelas de Apoio'!$AB$52)+(L24*'Tabelas de Apoio'!$AD$52)+(M24*'Tabelas de Apoio'!$AF$52))/SUM('Tabelas de Apoio'!$AB$52:$AG$52),
IF(D24='Tabelas de Apoio'!$X$53,((K24*'Tabelas de Apoio'!$AB$53)+(L24*'Tabelas de Apoio'!$AD$53)+(M24*'Tabelas de Apoio'!$AF$53))/SUM('Tabelas de Apoio'!$AB$53:$AG$53),
)))))))))))))))))))),0),"-")</f>
        <v>-</v>
      </c>
      <c r="O24" s="96"/>
      <c r="P24" s="93" t="str">
        <f t="shared" si="7"/>
        <v>-</v>
      </c>
      <c r="Q24" s="94" t="str">
        <f>IFERROR(
VLOOKUP(P24,'Tabelas de Apoio'!$X$4:$Z$29,2,0),"-")</f>
        <v>-</v>
      </c>
      <c r="R24" s="95" t="str">
        <f>IFERROR(
VLOOKUP(P24,'Tabelas de Apoio'!$X$4:$Z$29,3,0),"-")</f>
        <v>-</v>
      </c>
      <c r="S24" s="59"/>
    </row>
    <row r="25" ht="45.0" customHeight="1">
      <c r="A25" s="82">
        <v>20.0</v>
      </c>
      <c r="B25" s="83" t="str">
        <f t="shared" si="1"/>
        <v>#REF!</v>
      </c>
      <c r="C25" s="83" t="str">
        <f t="shared" si="2"/>
        <v>#REF!</v>
      </c>
      <c r="D25" s="84" t="str">
        <f t="shared" si="3"/>
        <v>#REF!</v>
      </c>
      <c r="E25" s="96"/>
      <c r="F25" s="102"/>
      <c r="G25" s="87" t="str">
        <f t="shared" si="4"/>
        <v/>
      </c>
      <c r="H25" s="88" t="str">
        <f t="shared" si="5"/>
        <v/>
      </c>
      <c r="I25" s="89" t="str">
        <f t="shared" si="6"/>
        <v/>
      </c>
      <c r="J25" s="96"/>
      <c r="K25" s="100"/>
      <c r="L25" s="101"/>
      <c r="M25" s="101"/>
      <c r="N25" s="92" t="str">
        <f>IFERROR(
ROUND(
IF(D25='Tabelas de Apoio'!$X$34,((K25*'Tabelas de Apoio'!$AB$34)+(L25*'Tabelas de Apoio'!$AD$34)+(M25*'Tabelas de Apoio'!$AF$34))/SUM('Tabelas de Apoio'!$AB$34:$AG$34),
IF(D25='Tabelas de Apoio'!$X$35,((K25*'Tabelas de Apoio'!$AB$35)+(L25*'Tabelas de Apoio'!$AD$35)+(M25*'Tabelas de Apoio'!$AF$35))/SUM('Tabelas de Apoio'!$AB$35:$AG$35),
IF(D25='Tabelas de Apoio'!$X$36,((K25*'Tabelas de Apoio'!$AB$36)+(L25*'Tabelas de Apoio'!$AD$36)+(M25*'Tabelas de Apoio'!$AF$36))/SUM('Tabelas de Apoio'!$AB$36:$AG$36),
IF(D25='Tabelas de Apoio'!$X$37,((K25*'Tabelas de Apoio'!$AB$37)+(L25*'Tabelas de Apoio'!$AD$37)+(M25*'Tabelas de Apoio'!$AF$37))/SUM('Tabelas de Apoio'!$AB$37:$AG$37),
IF(D25='Tabelas de Apoio'!$X$38,((K25*'Tabelas de Apoio'!$AB$38)+(L25*'Tabelas de Apoio'!$AD$38)+(M25*'Tabelas de Apoio'!$AF$38))/SUM('Tabelas de Apoio'!$AB$38:$AG$38),
IF(D25='Tabelas de Apoio'!$X$39,((K25*'Tabelas de Apoio'!$AB$39)+(L25*'Tabelas de Apoio'!$AD$39)+(M25*'Tabelas de Apoio'!$AF$39))/SUM('Tabelas de Apoio'!$AB$39:$AG$39),
IF(D25='Tabelas de Apoio'!$X$40,((K25*'Tabelas de Apoio'!$AB$40)+(L25*'Tabelas de Apoio'!$AD$40)+(M25*'Tabelas de Apoio'!$AF$40))/SUM('Tabelas de Apoio'!$AB$40:$AG$40),
IF(D25='Tabelas de Apoio'!$X$41,((K25*'Tabelas de Apoio'!$AB$41)+(L25*'Tabelas de Apoio'!$AD$41)+(M25*'Tabelas de Apoio'!$AF$41))/SUM('Tabelas de Apoio'!$AB$41:$AG$41),
IF(D25='Tabelas de Apoio'!$X$42,((K25*'Tabelas de Apoio'!$AB$42)+(L25*'Tabelas de Apoio'!$AD$42)+(M25*'Tabelas de Apoio'!$AF$42))/SUM('Tabelas de Apoio'!$AB$42:$AG$42),
IF(D25='Tabelas de Apoio'!$X$43,((K25*'Tabelas de Apoio'!$AB$43)+(L25*'Tabelas de Apoio'!$AD$43)+(M25*'Tabelas de Apoio'!$AF$43))/SUM('Tabelas de Apoio'!$AB$43:$AG$43),
IF(D25='Tabelas de Apoio'!$X$44,((K25*'Tabelas de Apoio'!$AB$44)+(L25*'Tabelas de Apoio'!$AD$44)+(M25*'Tabelas de Apoio'!$AF$44))/SUM('Tabelas de Apoio'!$AB$44:$AG$44),
IF(D25='Tabelas de Apoio'!$X$45,((K25*'Tabelas de Apoio'!$AB$45)+(L25*'Tabelas de Apoio'!$AD$45)+(M25*'Tabelas de Apoio'!$AF$45))/SUM('Tabelas de Apoio'!$AB$45:$AG$45),
IF(D25='Tabelas de Apoio'!$X$46,((K25*'Tabelas de Apoio'!$AB$46)+(L25*'Tabelas de Apoio'!$AD$46)+(M25*'Tabelas de Apoio'!$AF$46))/SUM('Tabelas de Apoio'!$AB$46:$AG$46),
IF(D25='Tabelas de Apoio'!$X$47,((K25*'Tabelas de Apoio'!$AB$47)+(L25*'Tabelas de Apoio'!$AD$47)+(M25*'Tabelas de Apoio'!$AF$47))/SUM('Tabelas de Apoio'!$AB$47:$AG$47),
IF(D25='Tabelas de Apoio'!$X$48,((K25*'Tabelas de Apoio'!$AB$48)+(L25*'Tabelas de Apoio'!$AD$48)+(M25*'Tabelas de Apoio'!$AF$48))/SUM('Tabelas de Apoio'!$AB$48:$AG$48),
IF(D25='Tabelas de Apoio'!$X$49,((K25*'Tabelas de Apoio'!$AB$49)+(L25*'Tabelas de Apoio'!$AD$49)+(M25*'Tabelas de Apoio'!$AF$49))/SUM('Tabelas de Apoio'!$AB$49:$AG$49),
IF(D25='Tabelas de Apoio'!$X$50,((K25*'Tabelas de Apoio'!$AB$50)+(L25*'Tabelas de Apoio'!$AD$50)+(M25*'Tabelas de Apoio'!$AF$50))/SUM('Tabelas de Apoio'!$AB$50:$AG$50),
IF(D25='Tabelas de Apoio'!$X$51,((K25*'Tabelas de Apoio'!$AB$51)+(L25*'Tabelas de Apoio'!$AD$51)+(M25*'Tabelas de Apoio'!$AF$51))/SUM('Tabelas de Apoio'!$AB$51:$AG$51),
IF(D25='Tabelas de Apoio'!$X$52,((K25*'Tabelas de Apoio'!$AB$52)+(L25*'Tabelas de Apoio'!$AD$52)+(M25*'Tabelas de Apoio'!$AF$52))/SUM('Tabelas de Apoio'!$AB$52:$AG$52),
IF(D25='Tabelas de Apoio'!$X$53,((K25*'Tabelas de Apoio'!$AB$53)+(L25*'Tabelas de Apoio'!$AD$53)+(M25*'Tabelas de Apoio'!$AF$53))/SUM('Tabelas de Apoio'!$AB$53:$AG$53),
)))))))))))))))))))),0),"-")</f>
        <v>-</v>
      </c>
      <c r="O25" s="96"/>
      <c r="P25" s="93" t="str">
        <f t="shared" si="7"/>
        <v>-</v>
      </c>
      <c r="Q25" s="94" t="str">
        <f>IFERROR(
VLOOKUP(P25,'Tabelas de Apoio'!$X$4:$Z$29,2,0),"-")</f>
        <v>-</v>
      </c>
      <c r="R25" s="95" t="str">
        <f>IFERROR(
VLOOKUP(P25,'Tabelas de Apoio'!$X$4:$Z$29,3,0),"-")</f>
        <v>-</v>
      </c>
      <c r="S25" s="59"/>
    </row>
    <row r="26" ht="45.0" customHeight="1">
      <c r="A26" s="82">
        <v>21.0</v>
      </c>
      <c r="B26" s="83" t="str">
        <f t="shared" si="1"/>
        <v>#REF!</v>
      </c>
      <c r="C26" s="83" t="str">
        <f t="shared" si="2"/>
        <v>#REF!</v>
      </c>
      <c r="D26" s="84" t="str">
        <f t="shared" si="3"/>
        <v>#REF!</v>
      </c>
      <c r="E26" s="96"/>
      <c r="F26" s="102"/>
      <c r="G26" s="87" t="str">
        <f t="shared" si="4"/>
        <v/>
      </c>
      <c r="H26" s="88" t="str">
        <f t="shared" si="5"/>
        <v/>
      </c>
      <c r="I26" s="89" t="str">
        <f t="shared" si="6"/>
        <v/>
      </c>
      <c r="J26" s="96"/>
      <c r="K26" s="100"/>
      <c r="L26" s="101"/>
      <c r="M26" s="101"/>
      <c r="N26" s="92" t="str">
        <f>IFERROR(
ROUND(
IF(D26='Tabelas de Apoio'!$X$34,((K26*'Tabelas de Apoio'!$AB$34)+(L26*'Tabelas de Apoio'!$AD$34)+(M26*'Tabelas de Apoio'!$AF$34))/SUM('Tabelas de Apoio'!$AB$34:$AG$34),
IF(D26='Tabelas de Apoio'!$X$35,((K26*'Tabelas de Apoio'!$AB$35)+(L26*'Tabelas de Apoio'!$AD$35)+(M26*'Tabelas de Apoio'!$AF$35))/SUM('Tabelas de Apoio'!$AB$35:$AG$35),
IF(D26='Tabelas de Apoio'!$X$36,((K26*'Tabelas de Apoio'!$AB$36)+(L26*'Tabelas de Apoio'!$AD$36)+(M26*'Tabelas de Apoio'!$AF$36))/SUM('Tabelas de Apoio'!$AB$36:$AG$36),
IF(D26='Tabelas de Apoio'!$X$37,((K26*'Tabelas de Apoio'!$AB$37)+(L26*'Tabelas de Apoio'!$AD$37)+(M26*'Tabelas de Apoio'!$AF$37))/SUM('Tabelas de Apoio'!$AB$37:$AG$37),
IF(D26='Tabelas de Apoio'!$X$38,((K26*'Tabelas de Apoio'!$AB$38)+(L26*'Tabelas de Apoio'!$AD$38)+(M26*'Tabelas de Apoio'!$AF$38))/SUM('Tabelas de Apoio'!$AB$38:$AG$38),
IF(D26='Tabelas de Apoio'!$X$39,((K26*'Tabelas de Apoio'!$AB$39)+(L26*'Tabelas de Apoio'!$AD$39)+(M26*'Tabelas de Apoio'!$AF$39))/SUM('Tabelas de Apoio'!$AB$39:$AG$39),
IF(D26='Tabelas de Apoio'!$X$40,((K26*'Tabelas de Apoio'!$AB$40)+(L26*'Tabelas de Apoio'!$AD$40)+(M26*'Tabelas de Apoio'!$AF$40))/SUM('Tabelas de Apoio'!$AB$40:$AG$40),
IF(D26='Tabelas de Apoio'!$X$41,((K26*'Tabelas de Apoio'!$AB$41)+(L26*'Tabelas de Apoio'!$AD$41)+(M26*'Tabelas de Apoio'!$AF$41))/SUM('Tabelas de Apoio'!$AB$41:$AG$41),
IF(D26='Tabelas de Apoio'!$X$42,((K26*'Tabelas de Apoio'!$AB$42)+(L26*'Tabelas de Apoio'!$AD$42)+(M26*'Tabelas de Apoio'!$AF$42))/SUM('Tabelas de Apoio'!$AB$42:$AG$42),
IF(D26='Tabelas de Apoio'!$X$43,((K26*'Tabelas de Apoio'!$AB$43)+(L26*'Tabelas de Apoio'!$AD$43)+(M26*'Tabelas de Apoio'!$AF$43))/SUM('Tabelas de Apoio'!$AB$43:$AG$43),
IF(D26='Tabelas de Apoio'!$X$44,((K26*'Tabelas de Apoio'!$AB$44)+(L26*'Tabelas de Apoio'!$AD$44)+(M26*'Tabelas de Apoio'!$AF$44))/SUM('Tabelas de Apoio'!$AB$44:$AG$44),
IF(D26='Tabelas de Apoio'!$X$45,((K26*'Tabelas de Apoio'!$AB$45)+(L26*'Tabelas de Apoio'!$AD$45)+(M26*'Tabelas de Apoio'!$AF$45))/SUM('Tabelas de Apoio'!$AB$45:$AG$45),
IF(D26='Tabelas de Apoio'!$X$46,((K26*'Tabelas de Apoio'!$AB$46)+(L26*'Tabelas de Apoio'!$AD$46)+(M26*'Tabelas de Apoio'!$AF$46))/SUM('Tabelas de Apoio'!$AB$46:$AG$46),
IF(D26='Tabelas de Apoio'!$X$47,((K26*'Tabelas de Apoio'!$AB$47)+(L26*'Tabelas de Apoio'!$AD$47)+(M26*'Tabelas de Apoio'!$AF$47))/SUM('Tabelas de Apoio'!$AB$47:$AG$47),
IF(D26='Tabelas de Apoio'!$X$48,((K26*'Tabelas de Apoio'!$AB$48)+(L26*'Tabelas de Apoio'!$AD$48)+(M26*'Tabelas de Apoio'!$AF$48))/SUM('Tabelas de Apoio'!$AB$48:$AG$48),
IF(D26='Tabelas de Apoio'!$X$49,((K26*'Tabelas de Apoio'!$AB$49)+(L26*'Tabelas de Apoio'!$AD$49)+(M26*'Tabelas de Apoio'!$AF$49))/SUM('Tabelas de Apoio'!$AB$49:$AG$49),
IF(D26='Tabelas de Apoio'!$X$50,((K26*'Tabelas de Apoio'!$AB$50)+(L26*'Tabelas de Apoio'!$AD$50)+(M26*'Tabelas de Apoio'!$AF$50))/SUM('Tabelas de Apoio'!$AB$50:$AG$50),
IF(D26='Tabelas de Apoio'!$X$51,((K26*'Tabelas de Apoio'!$AB$51)+(L26*'Tabelas de Apoio'!$AD$51)+(M26*'Tabelas de Apoio'!$AF$51))/SUM('Tabelas de Apoio'!$AB$51:$AG$51),
IF(D26='Tabelas de Apoio'!$X$52,((K26*'Tabelas de Apoio'!$AB$52)+(L26*'Tabelas de Apoio'!$AD$52)+(M26*'Tabelas de Apoio'!$AF$52))/SUM('Tabelas de Apoio'!$AB$52:$AG$52),
IF(D26='Tabelas de Apoio'!$X$53,((K26*'Tabelas de Apoio'!$AB$53)+(L26*'Tabelas de Apoio'!$AD$53)+(M26*'Tabelas de Apoio'!$AF$53))/SUM('Tabelas de Apoio'!$AB$53:$AG$53),
)))))))))))))))))))),0),"-")</f>
        <v>-</v>
      </c>
      <c r="O26" s="96"/>
      <c r="P26" s="93" t="str">
        <f t="shared" si="7"/>
        <v>-</v>
      </c>
      <c r="Q26" s="94" t="str">
        <f>IFERROR(
VLOOKUP(P26,'Tabelas de Apoio'!$X$4:$Z$29,2,0),"-")</f>
        <v>-</v>
      </c>
      <c r="R26" s="95" t="str">
        <f>IFERROR(
VLOOKUP(P26,'Tabelas de Apoio'!$X$4:$Z$29,3,0),"-")</f>
        <v>-</v>
      </c>
      <c r="S26" s="59"/>
    </row>
    <row r="27" ht="45.0" customHeight="1">
      <c r="A27" s="82">
        <v>22.0</v>
      </c>
      <c r="B27" s="83" t="str">
        <f t="shared" si="1"/>
        <v>#REF!</v>
      </c>
      <c r="C27" s="83" t="str">
        <f t="shared" si="2"/>
        <v>#REF!</v>
      </c>
      <c r="D27" s="84" t="str">
        <f t="shared" si="3"/>
        <v>#REF!</v>
      </c>
      <c r="E27" s="96"/>
      <c r="F27" s="102"/>
      <c r="G27" s="87" t="str">
        <f t="shared" si="4"/>
        <v/>
      </c>
      <c r="H27" s="88" t="str">
        <f t="shared" si="5"/>
        <v/>
      </c>
      <c r="I27" s="89" t="str">
        <f t="shared" si="6"/>
        <v/>
      </c>
      <c r="J27" s="96"/>
      <c r="K27" s="100"/>
      <c r="L27" s="101"/>
      <c r="M27" s="101"/>
      <c r="N27" s="92" t="str">
        <f>IFERROR(
ROUND(
IF(D27='Tabelas de Apoio'!$X$34,((K27*'Tabelas de Apoio'!$AB$34)+(L27*'Tabelas de Apoio'!$AD$34)+(M27*'Tabelas de Apoio'!$AF$34))/SUM('Tabelas de Apoio'!$AB$34:$AG$34),
IF(D27='Tabelas de Apoio'!$X$35,((K27*'Tabelas de Apoio'!$AB$35)+(L27*'Tabelas de Apoio'!$AD$35)+(M27*'Tabelas de Apoio'!$AF$35))/SUM('Tabelas de Apoio'!$AB$35:$AG$35),
IF(D27='Tabelas de Apoio'!$X$36,((K27*'Tabelas de Apoio'!$AB$36)+(L27*'Tabelas de Apoio'!$AD$36)+(M27*'Tabelas de Apoio'!$AF$36))/SUM('Tabelas de Apoio'!$AB$36:$AG$36),
IF(D27='Tabelas de Apoio'!$X$37,((K27*'Tabelas de Apoio'!$AB$37)+(L27*'Tabelas de Apoio'!$AD$37)+(M27*'Tabelas de Apoio'!$AF$37))/SUM('Tabelas de Apoio'!$AB$37:$AG$37),
IF(D27='Tabelas de Apoio'!$X$38,((K27*'Tabelas de Apoio'!$AB$38)+(L27*'Tabelas de Apoio'!$AD$38)+(M27*'Tabelas de Apoio'!$AF$38))/SUM('Tabelas de Apoio'!$AB$38:$AG$38),
IF(D27='Tabelas de Apoio'!$X$39,((K27*'Tabelas de Apoio'!$AB$39)+(L27*'Tabelas de Apoio'!$AD$39)+(M27*'Tabelas de Apoio'!$AF$39))/SUM('Tabelas de Apoio'!$AB$39:$AG$39),
IF(D27='Tabelas de Apoio'!$X$40,((K27*'Tabelas de Apoio'!$AB$40)+(L27*'Tabelas de Apoio'!$AD$40)+(M27*'Tabelas de Apoio'!$AF$40))/SUM('Tabelas de Apoio'!$AB$40:$AG$40),
IF(D27='Tabelas de Apoio'!$X$41,((K27*'Tabelas de Apoio'!$AB$41)+(L27*'Tabelas de Apoio'!$AD$41)+(M27*'Tabelas de Apoio'!$AF$41))/SUM('Tabelas de Apoio'!$AB$41:$AG$41),
IF(D27='Tabelas de Apoio'!$X$42,((K27*'Tabelas de Apoio'!$AB$42)+(L27*'Tabelas de Apoio'!$AD$42)+(M27*'Tabelas de Apoio'!$AF$42))/SUM('Tabelas de Apoio'!$AB$42:$AG$42),
IF(D27='Tabelas de Apoio'!$X$43,((K27*'Tabelas de Apoio'!$AB$43)+(L27*'Tabelas de Apoio'!$AD$43)+(M27*'Tabelas de Apoio'!$AF$43))/SUM('Tabelas de Apoio'!$AB$43:$AG$43),
IF(D27='Tabelas de Apoio'!$X$44,((K27*'Tabelas de Apoio'!$AB$44)+(L27*'Tabelas de Apoio'!$AD$44)+(M27*'Tabelas de Apoio'!$AF$44))/SUM('Tabelas de Apoio'!$AB$44:$AG$44),
IF(D27='Tabelas de Apoio'!$X$45,((K27*'Tabelas de Apoio'!$AB$45)+(L27*'Tabelas de Apoio'!$AD$45)+(M27*'Tabelas de Apoio'!$AF$45))/SUM('Tabelas de Apoio'!$AB$45:$AG$45),
IF(D27='Tabelas de Apoio'!$X$46,((K27*'Tabelas de Apoio'!$AB$46)+(L27*'Tabelas de Apoio'!$AD$46)+(M27*'Tabelas de Apoio'!$AF$46))/SUM('Tabelas de Apoio'!$AB$46:$AG$46),
IF(D27='Tabelas de Apoio'!$X$47,((K27*'Tabelas de Apoio'!$AB$47)+(L27*'Tabelas de Apoio'!$AD$47)+(M27*'Tabelas de Apoio'!$AF$47))/SUM('Tabelas de Apoio'!$AB$47:$AG$47),
IF(D27='Tabelas de Apoio'!$X$48,((K27*'Tabelas de Apoio'!$AB$48)+(L27*'Tabelas de Apoio'!$AD$48)+(M27*'Tabelas de Apoio'!$AF$48))/SUM('Tabelas de Apoio'!$AB$48:$AG$48),
IF(D27='Tabelas de Apoio'!$X$49,((K27*'Tabelas de Apoio'!$AB$49)+(L27*'Tabelas de Apoio'!$AD$49)+(M27*'Tabelas de Apoio'!$AF$49))/SUM('Tabelas de Apoio'!$AB$49:$AG$49),
IF(D27='Tabelas de Apoio'!$X$50,((K27*'Tabelas de Apoio'!$AB$50)+(L27*'Tabelas de Apoio'!$AD$50)+(M27*'Tabelas de Apoio'!$AF$50))/SUM('Tabelas de Apoio'!$AB$50:$AG$50),
IF(D27='Tabelas de Apoio'!$X$51,((K27*'Tabelas de Apoio'!$AB$51)+(L27*'Tabelas de Apoio'!$AD$51)+(M27*'Tabelas de Apoio'!$AF$51))/SUM('Tabelas de Apoio'!$AB$51:$AG$51),
IF(D27='Tabelas de Apoio'!$X$52,((K27*'Tabelas de Apoio'!$AB$52)+(L27*'Tabelas de Apoio'!$AD$52)+(M27*'Tabelas de Apoio'!$AF$52))/SUM('Tabelas de Apoio'!$AB$52:$AG$52),
IF(D27='Tabelas de Apoio'!$X$53,((K27*'Tabelas de Apoio'!$AB$53)+(L27*'Tabelas de Apoio'!$AD$53)+(M27*'Tabelas de Apoio'!$AF$53))/SUM('Tabelas de Apoio'!$AB$53:$AG$53),
)))))))))))))))))))),0),"-")</f>
        <v>-</v>
      </c>
      <c r="O27" s="96"/>
      <c r="P27" s="93" t="str">
        <f t="shared" si="7"/>
        <v>-</v>
      </c>
      <c r="Q27" s="94" t="str">
        <f>IFERROR(
VLOOKUP(P27,'Tabelas de Apoio'!$X$4:$Z$29,2,0),"-")</f>
        <v>-</v>
      </c>
      <c r="R27" s="95" t="str">
        <f>IFERROR(
VLOOKUP(P27,'Tabelas de Apoio'!$X$4:$Z$29,3,0),"-")</f>
        <v>-</v>
      </c>
      <c r="S27" s="59"/>
    </row>
    <row r="28" ht="45.0" customHeight="1">
      <c r="A28" s="82">
        <v>23.0</v>
      </c>
      <c r="B28" s="83" t="str">
        <f t="shared" si="1"/>
        <v>#REF!</v>
      </c>
      <c r="C28" s="83" t="str">
        <f t="shared" si="2"/>
        <v>#REF!</v>
      </c>
      <c r="D28" s="84" t="str">
        <f t="shared" si="3"/>
        <v>#REF!</v>
      </c>
      <c r="E28" s="96"/>
      <c r="F28" s="102"/>
      <c r="G28" s="87" t="str">
        <f t="shared" si="4"/>
        <v/>
      </c>
      <c r="H28" s="88" t="str">
        <f t="shared" si="5"/>
        <v/>
      </c>
      <c r="I28" s="89" t="str">
        <f t="shared" si="6"/>
        <v/>
      </c>
      <c r="J28" s="96"/>
      <c r="K28" s="100"/>
      <c r="L28" s="101"/>
      <c r="M28" s="101"/>
      <c r="N28" s="92" t="str">
        <f>IFERROR(
ROUND(
IF(D28='Tabelas de Apoio'!$X$34,((K28*'Tabelas de Apoio'!$AB$34)+(L28*'Tabelas de Apoio'!$AD$34)+(M28*'Tabelas de Apoio'!$AF$34))/SUM('Tabelas de Apoio'!$AB$34:$AG$34),
IF(D28='Tabelas de Apoio'!$X$35,((K28*'Tabelas de Apoio'!$AB$35)+(L28*'Tabelas de Apoio'!$AD$35)+(M28*'Tabelas de Apoio'!$AF$35))/SUM('Tabelas de Apoio'!$AB$35:$AG$35),
IF(D28='Tabelas de Apoio'!$X$36,((K28*'Tabelas de Apoio'!$AB$36)+(L28*'Tabelas de Apoio'!$AD$36)+(M28*'Tabelas de Apoio'!$AF$36))/SUM('Tabelas de Apoio'!$AB$36:$AG$36),
IF(D28='Tabelas de Apoio'!$X$37,((K28*'Tabelas de Apoio'!$AB$37)+(L28*'Tabelas de Apoio'!$AD$37)+(M28*'Tabelas de Apoio'!$AF$37))/SUM('Tabelas de Apoio'!$AB$37:$AG$37),
IF(D28='Tabelas de Apoio'!$X$38,((K28*'Tabelas de Apoio'!$AB$38)+(L28*'Tabelas de Apoio'!$AD$38)+(M28*'Tabelas de Apoio'!$AF$38))/SUM('Tabelas de Apoio'!$AB$38:$AG$38),
IF(D28='Tabelas de Apoio'!$X$39,((K28*'Tabelas de Apoio'!$AB$39)+(L28*'Tabelas de Apoio'!$AD$39)+(M28*'Tabelas de Apoio'!$AF$39))/SUM('Tabelas de Apoio'!$AB$39:$AG$39),
IF(D28='Tabelas de Apoio'!$X$40,((K28*'Tabelas de Apoio'!$AB$40)+(L28*'Tabelas de Apoio'!$AD$40)+(M28*'Tabelas de Apoio'!$AF$40))/SUM('Tabelas de Apoio'!$AB$40:$AG$40),
IF(D28='Tabelas de Apoio'!$X$41,((K28*'Tabelas de Apoio'!$AB$41)+(L28*'Tabelas de Apoio'!$AD$41)+(M28*'Tabelas de Apoio'!$AF$41))/SUM('Tabelas de Apoio'!$AB$41:$AG$41),
IF(D28='Tabelas de Apoio'!$X$42,((K28*'Tabelas de Apoio'!$AB$42)+(L28*'Tabelas de Apoio'!$AD$42)+(M28*'Tabelas de Apoio'!$AF$42))/SUM('Tabelas de Apoio'!$AB$42:$AG$42),
IF(D28='Tabelas de Apoio'!$X$43,((K28*'Tabelas de Apoio'!$AB$43)+(L28*'Tabelas de Apoio'!$AD$43)+(M28*'Tabelas de Apoio'!$AF$43))/SUM('Tabelas de Apoio'!$AB$43:$AG$43),
IF(D28='Tabelas de Apoio'!$X$44,((K28*'Tabelas de Apoio'!$AB$44)+(L28*'Tabelas de Apoio'!$AD$44)+(M28*'Tabelas de Apoio'!$AF$44))/SUM('Tabelas de Apoio'!$AB$44:$AG$44),
IF(D28='Tabelas de Apoio'!$X$45,((K28*'Tabelas de Apoio'!$AB$45)+(L28*'Tabelas de Apoio'!$AD$45)+(M28*'Tabelas de Apoio'!$AF$45))/SUM('Tabelas de Apoio'!$AB$45:$AG$45),
IF(D28='Tabelas de Apoio'!$X$46,((K28*'Tabelas de Apoio'!$AB$46)+(L28*'Tabelas de Apoio'!$AD$46)+(M28*'Tabelas de Apoio'!$AF$46))/SUM('Tabelas de Apoio'!$AB$46:$AG$46),
IF(D28='Tabelas de Apoio'!$X$47,((K28*'Tabelas de Apoio'!$AB$47)+(L28*'Tabelas de Apoio'!$AD$47)+(M28*'Tabelas de Apoio'!$AF$47))/SUM('Tabelas de Apoio'!$AB$47:$AG$47),
IF(D28='Tabelas de Apoio'!$X$48,((K28*'Tabelas de Apoio'!$AB$48)+(L28*'Tabelas de Apoio'!$AD$48)+(M28*'Tabelas de Apoio'!$AF$48))/SUM('Tabelas de Apoio'!$AB$48:$AG$48),
IF(D28='Tabelas de Apoio'!$X$49,((K28*'Tabelas de Apoio'!$AB$49)+(L28*'Tabelas de Apoio'!$AD$49)+(M28*'Tabelas de Apoio'!$AF$49))/SUM('Tabelas de Apoio'!$AB$49:$AG$49),
IF(D28='Tabelas de Apoio'!$X$50,((K28*'Tabelas de Apoio'!$AB$50)+(L28*'Tabelas de Apoio'!$AD$50)+(M28*'Tabelas de Apoio'!$AF$50))/SUM('Tabelas de Apoio'!$AB$50:$AG$50),
IF(D28='Tabelas de Apoio'!$X$51,((K28*'Tabelas de Apoio'!$AB$51)+(L28*'Tabelas de Apoio'!$AD$51)+(M28*'Tabelas de Apoio'!$AF$51))/SUM('Tabelas de Apoio'!$AB$51:$AG$51),
IF(D28='Tabelas de Apoio'!$X$52,((K28*'Tabelas de Apoio'!$AB$52)+(L28*'Tabelas de Apoio'!$AD$52)+(M28*'Tabelas de Apoio'!$AF$52))/SUM('Tabelas de Apoio'!$AB$52:$AG$52),
IF(D28='Tabelas de Apoio'!$X$53,((K28*'Tabelas de Apoio'!$AB$53)+(L28*'Tabelas de Apoio'!$AD$53)+(M28*'Tabelas de Apoio'!$AF$53))/SUM('Tabelas de Apoio'!$AB$53:$AG$53),
)))))))))))))))))))),0),"-")</f>
        <v>-</v>
      </c>
      <c r="O28" s="96"/>
      <c r="P28" s="93" t="str">
        <f t="shared" si="7"/>
        <v>-</v>
      </c>
      <c r="Q28" s="94" t="str">
        <f>IFERROR(
VLOOKUP(P28,'Tabelas de Apoio'!$X$4:$Z$29,2,0),"-")</f>
        <v>-</v>
      </c>
      <c r="R28" s="95" t="str">
        <f>IFERROR(
VLOOKUP(P28,'Tabelas de Apoio'!$X$4:$Z$29,3,0),"-")</f>
        <v>-</v>
      </c>
      <c r="S28" s="59"/>
    </row>
    <row r="29" ht="45.0" customHeight="1">
      <c r="A29" s="82">
        <v>24.0</v>
      </c>
      <c r="B29" s="83" t="str">
        <f t="shared" si="1"/>
        <v>#REF!</v>
      </c>
      <c r="C29" s="83" t="str">
        <f t="shared" si="2"/>
        <v>#REF!</v>
      </c>
      <c r="D29" s="84" t="str">
        <f t="shared" si="3"/>
        <v>#REF!</v>
      </c>
      <c r="E29" s="96"/>
      <c r="F29" s="102"/>
      <c r="G29" s="87" t="str">
        <f t="shared" si="4"/>
        <v/>
      </c>
      <c r="H29" s="88" t="str">
        <f t="shared" si="5"/>
        <v/>
      </c>
      <c r="I29" s="89" t="str">
        <f t="shared" si="6"/>
        <v/>
      </c>
      <c r="J29" s="96"/>
      <c r="K29" s="100"/>
      <c r="L29" s="101"/>
      <c r="M29" s="101"/>
      <c r="N29" s="92" t="str">
        <f>IFERROR(
ROUND(
IF(D29='Tabelas de Apoio'!$X$34,((K29*'Tabelas de Apoio'!$AB$34)+(L29*'Tabelas de Apoio'!$AD$34)+(M29*'Tabelas de Apoio'!$AF$34))/SUM('Tabelas de Apoio'!$AB$34:$AG$34),
IF(D29='Tabelas de Apoio'!$X$35,((K29*'Tabelas de Apoio'!$AB$35)+(L29*'Tabelas de Apoio'!$AD$35)+(M29*'Tabelas de Apoio'!$AF$35))/SUM('Tabelas de Apoio'!$AB$35:$AG$35),
IF(D29='Tabelas de Apoio'!$X$36,((K29*'Tabelas de Apoio'!$AB$36)+(L29*'Tabelas de Apoio'!$AD$36)+(M29*'Tabelas de Apoio'!$AF$36))/SUM('Tabelas de Apoio'!$AB$36:$AG$36),
IF(D29='Tabelas de Apoio'!$X$37,((K29*'Tabelas de Apoio'!$AB$37)+(L29*'Tabelas de Apoio'!$AD$37)+(M29*'Tabelas de Apoio'!$AF$37))/SUM('Tabelas de Apoio'!$AB$37:$AG$37),
IF(D29='Tabelas de Apoio'!$X$38,((K29*'Tabelas de Apoio'!$AB$38)+(L29*'Tabelas de Apoio'!$AD$38)+(M29*'Tabelas de Apoio'!$AF$38))/SUM('Tabelas de Apoio'!$AB$38:$AG$38),
IF(D29='Tabelas de Apoio'!$X$39,((K29*'Tabelas de Apoio'!$AB$39)+(L29*'Tabelas de Apoio'!$AD$39)+(M29*'Tabelas de Apoio'!$AF$39))/SUM('Tabelas de Apoio'!$AB$39:$AG$39),
IF(D29='Tabelas de Apoio'!$X$40,((K29*'Tabelas de Apoio'!$AB$40)+(L29*'Tabelas de Apoio'!$AD$40)+(M29*'Tabelas de Apoio'!$AF$40))/SUM('Tabelas de Apoio'!$AB$40:$AG$40),
IF(D29='Tabelas de Apoio'!$X$41,((K29*'Tabelas de Apoio'!$AB$41)+(L29*'Tabelas de Apoio'!$AD$41)+(M29*'Tabelas de Apoio'!$AF$41))/SUM('Tabelas de Apoio'!$AB$41:$AG$41),
IF(D29='Tabelas de Apoio'!$X$42,((K29*'Tabelas de Apoio'!$AB$42)+(L29*'Tabelas de Apoio'!$AD$42)+(M29*'Tabelas de Apoio'!$AF$42))/SUM('Tabelas de Apoio'!$AB$42:$AG$42),
IF(D29='Tabelas de Apoio'!$X$43,((K29*'Tabelas de Apoio'!$AB$43)+(L29*'Tabelas de Apoio'!$AD$43)+(M29*'Tabelas de Apoio'!$AF$43))/SUM('Tabelas de Apoio'!$AB$43:$AG$43),
IF(D29='Tabelas de Apoio'!$X$44,((K29*'Tabelas de Apoio'!$AB$44)+(L29*'Tabelas de Apoio'!$AD$44)+(M29*'Tabelas de Apoio'!$AF$44))/SUM('Tabelas de Apoio'!$AB$44:$AG$44),
IF(D29='Tabelas de Apoio'!$X$45,((K29*'Tabelas de Apoio'!$AB$45)+(L29*'Tabelas de Apoio'!$AD$45)+(M29*'Tabelas de Apoio'!$AF$45))/SUM('Tabelas de Apoio'!$AB$45:$AG$45),
IF(D29='Tabelas de Apoio'!$X$46,((K29*'Tabelas de Apoio'!$AB$46)+(L29*'Tabelas de Apoio'!$AD$46)+(M29*'Tabelas de Apoio'!$AF$46))/SUM('Tabelas de Apoio'!$AB$46:$AG$46),
IF(D29='Tabelas de Apoio'!$X$47,((K29*'Tabelas de Apoio'!$AB$47)+(L29*'Tabelas de Apoio'!$AD$47)+(M29*'Tabelas de Apoio'!$AF$47))/SUM('Tabelas de Apoio'!$AB$47:$AG$47),
IF(D29='Tabelas de Apoio'!$X$48,((K29*'Tabelas de Apoio'!$AB$48)+(L29*'Tabelas de Apoio'!$AD$48)+(M29*'Tabelas de Apoio'!$AF$48))/SUM('Tabelas de Apoio'!$AB$48:$AG$48),
IF(D29='Tabelas de Apoio'!$X$49,((K29*'Tabelas de Apoio'!$AB$49)+(L29*'Tabelas de Apoio'!$AD$49)+(M29*'Tabelas de Apoio'!$AF$49))/SUM('Tabelas de Apoio'!$AB$49:$AG$49),
IF(D29='Tabelas de Apoio'!$X$50,((K29*'Tabelas de Apoio'!$AB$50)+(L29*'Tabelas de Apoio'!$AD$50)+(M29*'Tabelas de Apoio'!$AF$50))/SUM('Tabelas de Apoio'!$AB$50:$AG$50),
IF(D29='Tabelas de Apoio'!$X$51,((K29*'Tabelas de Apoio'!$AB$51)+(L29*'Tabelas de Apoio'!$AD$51)+(M29*'Tabelas de Apoio'!$AF$51))/SUM('Tabelas de Apoio'!$AB$51:$AG$51),
IF(D29='Tabelas de Apoio'!$X$52,((K29*'Tabelas de Apoio'!$AB$52)+(L29*'Tabelas de Apoio'!$AD$52)+(M29*'Tabelas de Apoio'!$AF$52))/SUM('Tabelas de Apoio'!$AB$52:$AG$52),
IF(D29='Tabelas de Apoio'!$X$53,((K29*'Tabelas de Apoio'!$AB$53)+(L29*'Tabelas de Apoio'!$AD$53)+(M29*'Tabelas de Apoio'!$AF$53))/SUM('Tabelas de Apoio'!$AB$53:$AG$53),
)))))))))))))))))))),0),"-")</f>
        <v>-</v>
      </c>
      <c r="O29" s="96"/>
      <c r="P29" s="93" t="str">
        <f t="shared" si="7"/>
        <v>-</v>
      </c>
      <c r="Q29" s="94" t="str">
        <f>IFERROR(
VLOOKUP(P29,'Tabelas de Apoio'!$X$4:$Z$29,2,0),"-")</f>
        <v>-</v>
      </c>
      <c r="R29" s="95" t="str">
        <f>IFERROR(
VLOOKUP(P29,'Tabelas de Apoio'!$X$4:$Z$29,3,0),"-")</f>
        <v>-</v>
      </c>
      <c r="S29" s="59"/>
    </row>
    <row r="30" ht="45.0" customHeight="1">
      <c r="A30" s="82">
        <v>25.0</v>
      </c>
      <c r="B30" s="83" t="str">
        <f t="shared" si="1"/>
        <v>#REF!</v>
      </c>
      <c r="C30" s="83" t="str">
        <f t="shared" si="2"/>
        <v>#REF!</v>
      </c>
      <c r="D30" s="84" t="str">
        <f t="shared" si="3"/>
        <v>#REF!</v>
      </c>
      <c r="E30" s="96"/>
      <c r="F30" s="102"/>
      <c r="G30" s="87" t="str">
        <f t="shared" si="4"/>
        <v/>
      </c>
      <c r="H30" s="88" t="str">
        <f t="shared" si="5"/>
        <v/>
      </c>
      <c r="I30" s="89" t="str">
        <f t="shared" si="6"/>
        <v/>
      </c>
      <c r="J30" s="96"/>
      <c r="K30" s="100"/>
      <c r="L30" s="101"/>
      <c r="M30" s="101"/>
      <c r="N30" s="92" t="str">
        <f>IFERROR(
ROUND(
IF(D30='Tabelas de Apoio'!$X$34,((K30*'Tabelas de Apoio'!$AB$34)+(L30*'Tabelas de Apoio'!$AD$34)+(M30*'Tabelas de Apoio'!$AF$34))/SUM('Tabelas de Apoio'!$AB$34:$AG$34),
IF(D30='Tabelas de Apoio'!$X$35,((K30*'Tabelas de Apoio'!$AB$35)+(L30*'Tabelas de Apoio'!$AD$35)+(M30*'Tabelas de Apoio'!$AF$35))/SUM('Tabelas de Apoio'!$AB$35:$AG$35),
IF(D30='Tabelas de Apoio'!$X$36,((K30*'Tabelas de Apoio'!$AB$36)+(L30*'Tabelas de Apoio'!$AD$36)+(M30*'Tabelas de Apoio'!$AF$36))/SUM('Tabelas de Apoio'!$AB$36:$AG$36),
IF(D30='Tabelas de Apoio'!$X$37,((K30*'Tabelas de Apoio'!$AB$37)+(L30*'Tabelas de Apoio'!$AD$37)+(M30*'Tabelas de Apoio'!$AF$37))/SUM('Tabelas de Apoio'!$AB$37:$AG$37),
IF(D30='Tabelas de Apoio'!$X$38,((K30*'Tabelas de Apoio'!$AB$38)+(L30*'Tabelas de Apoio'!$AD$38)+(M30*'Tabelas de Apoio'!$AF$38))/SUM('Tabelas de Apoio'!$AB$38:$AG$38),
IF(D30='Tabelas de Apoio'!$X$39,((K30*'Tabelas de Apoio'!$AB$39)+(L30*'Tabelas de Apoio'!$AD$39)+(M30*'Tabelas de Apoio'!$AF$39))/SUM('Tabelas de Apoio'!$AB$39:$AG$39),
IF(D30='Tabelas de Apoio'!$X$40,((K30*'Tabelas de Apoio'!$AB$40)+(L30*'Tabelas de Apoio'!$AD$40)+(M30*'Tabelas de Apoio'!$AF$40))/SUM('Tabelas de Apoio'!$AB$40:$AG$40),
IF(D30='Tabelas de Apoio'!$X$41,((K30*'Tabelas de Apoio'!$AB$41)+(L30*'Tabelas de Apoio'!$AD$41)+(M30*'Tabelas de Apoio'!$AF$41))/SUM('Tabelas de Apoio'!$AB$41:$AG$41),
IF(D30='Tabelas de Apoio'!$X$42,((K30*'Tabelas de Apoio'!$AB$42)+(L30*'Tabelas de Apoio'!$AD$42)+(M30*'Tabelas de Apoio'!$AF$42))/SUM('Tabelas de Apoio'!$AB$42:$AG$42),
IF(D30='Tabelas de Apoio'!$X$43,((K30*'Tabelas de Apoio'!$AB$43)+(L30*'Tabelas de Apoio'!$AD$43)+(M30*'Tabelas de Apoio'!$AF$43))/SUM('Tabelas de Apoio'!$AB$43:$AG$43),
IF(D30='Tabelas de Apoio'!$X$44,((K30*'Tabelas de Apoio'!$AB$44)+(L30*'Tabelas de Apoio'!$AD$44)+(M30*'Tabelas de Apoio'!$AF$44))/SUM('Tabelas de Apoio'!$AB$44:$AG$44),
IF(D30='Tabelas de Apoio'!$X$45,((K30*'Tabelas de Apoio'!$AB$45)+(L30*'Tabelas de Apoio'!$AD$45)+(M30*'Tabelas de Apoio'!$AF$45))/SUM('Tabelas de Apoio'!$AB$45:$AG$45),
IF(D30='Tabelas de Apoio'!$X$46,((K30*'Tabelas de Apoio'!$AB$46)+(L30*'Tabelas de Apoio'!$AD$46)+(M30*'Tabelas de Apoio'!$AF$46))/SUM('Tabelas de Apoio'!$AB$46:$AG$46),
IF(D30='Tabelas de Apoio'!$X$47,((K30*'Tabelas de Apoio'!$AB$47)+(L30*'Tabelas de Apoio'!$AD$47)+(M30*'Tabelas de Apoio'!$AF$47))/SUM('Tabelas de Apoio'!$AB$47:$AG$47),
IF(D30='Tabelas de Apoio'!$X$48,((K30*'Tabelas de Apoio'!$AB$48)+(L30*'Tabelas de Apoio'!$AD$48)+(M30*'Tabelas de Apoio'!$AF$48))/SUM('Tabelas de Apoio'!$AB$48:$AG$48),
IF(D30='Tabelas de Apoio'!$X$49,((K30*'Tabelas de Apoio'!$AB$49)+(L30*'Tabelas de Apoio'!$AD$49)+(M30*'Tabelas de Apoio'!$AF$49))/SUM('Tabelas de Apoio'!$AB$49:$AG$49),
IF(D30='Tabelas de Apoio'!$X$50,((K30*'Tabelas de Apoio'!$AB$50)+(L30*'Tabelas de Apoio'!$AD$50)+(M30*'Tabelas de Apoio'!$AF$50))/SUM('Tabelas de Apoio'!$AB$50:$AG$50),
IF(D30='Tabelas de Apoio'!$X$51,((K30*'Tabelas de Apoio'!$AB$51)+(L30*'Tabelas de Apoio'!$AD$51)+(M30*'Tabelas de Apoio'!$AF$51))/SUM('Tabelas de Apoio'!$AB$51:$AG$51),
IF(D30='Tabelas de Apoio'!$X$52,((K30*'Tabelas de Apoio'!$AB$52)+(L30*'Tabelas de Apoio'!$AD$52)+(M30*'Tabelas de Apoio'!$AF$52))/SUM('Tabelas de Apoio'!$AB$52:$AG$52),
IF(D30='Tabelas de Apoio'!$X$53,((K30*'Tabelas de Apoio'!$AB$53)+(L30*'Tabelas de Apoio'!$AD$53)+(M30*'Tabelas de Apoio'!$AF$53))/SUM('Tabelas de Apoio'!$AB$53:$AG$53),
)))))))))))))))))))),0),"-")</f>
        <v>-</v>
      </c>
      <c r="O30" s="96"/>
      <c r="P30" s="93" t="str">
        <f t="shared" si="7"/>
        <v>-</v>
      </c>
      <c r="Q30" s="94" t="str">
        <f>IFERROR(
VLOOKUP(P30,'Tabelas de Apoio'!$X$4:$Z$29,2,0),"-")</f>
        <v>-</v>
      </c>
      <c r="R30" s="95" t="str">
        <f>IFERROR(
VLOOKUP(P30,'Tabelas de Apoio'!$X$4:$Z$29,3,0),"-")</f>
        <v>-</v>
      </c>
      <c r="S30" s="59"/>
    </row>
    <row r="31" ht="45.0" customHeight="1">
      <c r="A31" s="82">
        <v>26.0</v>
      </c>
      <c r="B31" s="83" t="str">
        <f t="shared" si="1"/>
        <v>#REF!</v>
      </c>
      <c r="C31" s="83" t="str">
        <f t="shared" si="2"/>
        <v>#REF!</v>
      </c>
      <c r="D31" s="84" t="str">
        <f t="shared" si="3"/>
        <v>#REF!</v>
      </c>
      <c r="E31" s="96"/>
      <c r="F31" s="102"/>
      <c r="G31" s="87" t="str">
        <f t="shared" si="4"/>
        <v/>
      </c>
      <c r="H31" s="88" t="str">
        <f t="shared" si="5"/>
        <v/>
      </c>
      <c r="I31" s="89" t="str">
        <f t="shared" si="6"/>
        <v/>
      </c>
      <c r="J31" s="96"/>
      <c r="K31" s="100"/>
      <c r="L31" s="101"/>
      <c r="M31" s="101"/>
      <c r="N31" s="92" t="str">
        <f>IFERROR(
ROUND(
IF(D31='Tabelas de Apoio'!$X$34,((K31*'Tabelas de Apoio'!$AB$34)+(L31*'Tabelas de Apoio'!$AD$34)+(M31*'Tabelas de Apoio'!$AF$34))/SUM('Tabelas de Apoio'!$AB$34:$AG$34),
IF(D31='Tabelas de Apoio'!$X$35,((K31*'Tabelas de Apoio'!$AB$35)+(L31*'Tabelas de Apoio'!$AD$35)+(M31*'Tabelas de Apoio'!$AF$35))/SUM('Tabelas de Apoio'!$AB$35:$AG$35),
IF(D31='Tabelas de Apoio'!$X$36,((K31*'Tabelas de Apoio'!$AB$36)+(L31*'Tabelas de Apoio'!$AD$36)+(M31*'Tabelas de Apoio'!$AF$36))/SUM('Tabelas de Apoio'!$AB$36:$AG$36),
IF(D31='Tabelas de Apoio'!$X$37,((K31*'Tabelas de Apoio'!$AB$37)+(L31*'Tabelas de Apoio'!$AD$37)+(M31*'Tabelas de Apoio'!$AF$37))/SUM('Tabelas de Apoio'!$AB$37:$AG$37),
IF(D31='Tabelas de Apoio'!$X$38,((K31*'Tabelas de Apoio'!$AB$38)+(L31*'Tabelas de Apoio'!$AD$38)+(M31*'Tabelas de Apoio'!$AF$38))/SUM('Tabelas de Apoio'!$AB$38:$AG$38),
IF(D31='Tabelas de Apoio'!$X$39,((K31*'Tabelas de Apoio'!$AB$39)+(L31*'Tabelas de Apoio'!$AD$39)+(M31*'Tabelas de Apoio'!$AF$39))/SUM('Tabelas de Apoio'!$AB$39:$AG$39),
IF(D31='Tabelas de Apoio'!$X$40,((K31*'Tabelas de Apoio'!$AB$40)+(L31*'Tabelas de Apoio'!$AD$40)+(M31*'Tabelas de Apoio'!$AF$40))/SUM('Tabelas de Apoio'!$AB$40:$AG$40),
IF(D31='Tabelas de Apoio'!$X$41,((K31*'Tabelas de Apoio'!$AB$41)+(L31*'Tabelas de Apoio'!$AD$41)+(M31*'Tabelas de Apoio'!$AF$41))/SUM('Tabelas de Apoio'!$AB$41:$AG$41),
IF(D31='Tabelas de Apoio'!$X$42,((K31*'Tabelas de Apoio'!$AB$42)+(L31*'Tabelas de Apoio'!$AD$42)+(M31*'Tabelas de Apoio'!$AF$42))/SUM('Tabelas de Apoio'!$AB$42:$AG$42),
IF(D31='Tabelas de Apoio'!$X$43,((K31*'Tabelas de Apoio'!$AB$43)+(L31*'Tabelas de Apoio'!$AD$43)+(M31*'Tabelas de Apoio'!$AF$43))/SUM('Tabelas de Apoio'!$AB$43:$AG$43),
IF(D31='Tabelas de Apoio'!$X$44,((K31*'Tabelas de Apoio'!$AB$44)+(L31*'Tabelas de Apoio'!$AD$44)+(M31*'Tabelas de Apoio'!$AF$44))/SUM('Tabelas de Apoio'!$AB$44:$AG$44),
IF(D31='Tabelas de Apoio'!$X$45,((K31*'Tabelas de Apoio'!$AB$45)+(L31*'Tabelas de Apoio'!$AD$45)+(M31*'Tabelas de Apoio'!$AF$45))/SUM('Tabelas de Apoio'!$AB$45:$AG$45),
IF(D31='Tabelas de Apoio'!$X$46,((K31*'Tabelas de Apoio'!$AB$46)+(L31*'Tabelas de Apoio'!$AD$46)+(M31*'Tabelas de Apoio'!$AF$46))/SUM('Tabelas de Apoio'!$AB$46:$AG$46),
IF(D31='Tabelas de Apoio'!$X$47,((K31*'Tabelas de Apoio'!$AB$47)+(L31*'Tabelas de Apoio'!$AD$47)+(M31*'Tabelas de Apoio'!$AF$47))/SUM('Tabelas de Apoio'!$AB$47:$AG$47),
IF(D31='Tabelas de Apoio'!$X$48,((K31*'Tabelas de Apoio'!$AB$48)+(L31*'Tabelas de Apoio'!$AD$48)+(M31*'Tabelas de Apoio'!$AF$48))/SUM('Tabelas de Apoio'!$AB$48:$AG$48),
IF(D31='Tabelas de Apoio'!$X$49,((K31*'Tabelas de Apoio'!$AB$49)+(L31*'Tabelas de Apoio'!$AD$49)+(M31*'Tabelas de Apoio'!$AF$49))/SUM('Tabelas de Apoio'!$AB$49:$AG$49),
IF(D31='Tabelas de Apoio'!$X$50,((K31*'Tabelas de Apoio'!$AB$50)+(L31*'Tabelas de Apoio'!$AD$50)+(M31*'Tabelas de Apoio'!$AF$50))/SUM('Tabelas de Apoio'!$AB$50:$AG$50),
IF(D31='Tabelas de Apoio'!$X$51,((K31*'Tabelas de Apoio'!$AB$51)+(L31*'Tabelas de Apoio'!$AD$51)+(M31*'Tabelas de Apoio'!$AF$51))/SUM('Tabelas de Apoio'!$AB$51:$AG$51),
IF(D31='Tabelas de Apoio'!$X$52,((K31*'Tabelas de Apoio'!$AB$52)+(L31*'Tabelas de Apoio'!$AD$52)+(M31*'Tabelas de Apoio'!$AF$52))/SUM('Tabelas de Apoio'!$AB$52:$AG$52),
IF(D31='Tabelas de Apoio'!$X$53,((K31*'Tabelas de Apoio'!$AB$53)+(L31*'Tabelas de Apoio'!$AD$53)+(M31*'Tabelas de Apoio'!$AF$53))/SUM('Tabelas de Apoio'!$AB$53:$AG$53),
)))))))))))))))))))),0),"-")</f>
        <v>-</v>
      </c>
      <c r="O31" s="96"/>
      <c r="P31" s="93" t="str">
        <f t="shared" si="7"/>
        <v>-</v>
      </c>
      <c r="Q31" s="94" t="str">
        <f>IFERROR(
VLOOKUP(P31,'Tabelas de Apoio'!$X$4:$Z$29,2,0),"-")</f>
        <v>-</v>
      </c>
      <c r="R31" s="95" t="str">
        <f>IFERROR(
VLOOKUP(P31,'Tabelas de Apoio'!$X$4:$Z$29,3,0),"-")</f>
        <v>-</v>
      </c>
      <c r="S31" s="59"/>
    </row>
    <row r="32" ht="45.0" customHeight="1">
      <c r="A32" s="82">
        <v>27.0</v>
      </c>
      <c r="B32" s="83" t="str">
        <f t="shared" si="1"/>
        <v>#REF!</v>
      </c>
      <c r="C32" s="83" t="str">
        <f t="shared" si="2"/>
        <v>#REF!</v>
      </c>
      <c r="D32" s="84" t="str">
        <f t="shared" si="3"/>
        <v>#REF!</v>
      </c>
      <c r="E32" s="96"/>
      <c r="F32" s="102"/>
      <c r="G32" s="87" t="str">
        <f t="shared" si="4"/>
        <v/>
      </c>
      <c r="H32" s="88" t="str">
        <f t="shared" si="5"/>
        <v/>
      </c>
      <c r="I32" s="89" t="str">
        <f t="shared" si="6"/>
        <v/>
      </c>
      <c r="J32" s="96"/>
      <c r="K32" s="100"/>
      <c r="L32" s="101"/>
      <c r="M32" s="101"/>
      <c r="N32" s="92" t="str">
        <f>IFERROR(
ROUND(
IF(D32='Tabelas de Apoio'!$X$34,((K32*'Tabelas de Apoio'!$AB$34)+(L32*'Tabelas de Apoio'!$AD$34)+(M32*'Tabelas de Apoio'!$AF$34))/SUM('Tabelas de Apoio'!$AB$34:$AG$34),
IF(D32='Tabelas de Apoio'!$X$35,((K32*'Tabelas de Apoio'!$AB$35)+(L32*'Tabelas de Apoio'!$AD$35)+(M32*'Tabelas de Apoio'!$AF$35))/SUM('Tabelas de Apoio'!$AB$35:$AG$35),
IF(D32='Tabelas de Apoio'!$X$36,((K32*'Tabelas de Apoio'!$AB$36)+(L32*'Tabelas de Apoio'!$AD$36)+(M32*'Tabelas de Apoio'!$AF$36))/SUM('Tabelas de Apoio'!$AB$36:$AG$36),
IF(D32='Tabelas de Apoio'!$X$37,((K32*'Tabelas de Apoio'!$AB$37)+(L32*'Tabelas de Apoio'!$AD$37)+(M32*'Tabelas de Apoio'!$AF$37))/SUM('Tabelas de Apoio'!$AB$37:$AG$37),
IF(D32='Tabelas de Apoio'!$X$38,((K32*'Tabelas de Apoio'!$AB$38)+(L32*'Tabelas de Apoio'!$AD$38)+(M32*'Tabelas de Apoio'!$AF$38))/SUM('Tabelas de Apoio'!$AB$38:$AG$38),
IF(D32='Tabelas de Apoio'!$X$39,((K32*'Tabelas de Apoio'!$AB$39)+(L32*'Tabelas de Apoio'!$AD$39)+(M32*'Tabelas de Apoio'!$AF$39))/SUM('Tabelas de Apoio'!$AB$39:$AG$39),
IF(D32='Tabelas de Apoio'!$X$40,((K32*'Tabelas de Apoio'!$AB$40)+(L32*'Tabelas de Apoio'!$AD$40)+(M32*'Tabelas de Apoio'!$AF$40))/SUM('Tabelas de Apoio'!$AB$40:$AG$40),
IF(D32='Tabelas de Apoio'!$X$41,((K32*'Tabelas de Apoio'!$AB$41)+(L32*'Tabelas de Apoio'!$AD$41)+(M32*'Tabelas de Apoio'!$AF$41))/SUM('Tabelas de Apoio'!$AB$41:$AG$41),
IF(D32='Tabelas de Apoio'!$X$42,((K32*'Tabelas de Apoio'!$AB$42)+(L32*'Tabelas de Apoio'!$AD$42)+(M32*'Tabelas de Apoio'!$AF$42))/SUM('Tabelas de Apoio'!$AB$42:$AG$42),
IF(D32='Tabelas de Apoio'!$X$43,((K32*'Tabelas de Apoio'!$AB$43)+(L32*'Tabelas de Apoio'!$AD$43)+(M32*'Tabelas de Apoio'!$AF$43))/SUM('Tabelas de Apoio'!$AB$43:$AG$43),
IF(D32='Tabelas de Apoio'!$X$44,((K32*'Tabelas de Apoio'!$AB$44)+(L32*'Tabelas de Apoio'!$AD$44)+(M32*'Tabelas de Apoio'!$AF$44))/SUM('Tabelas de Apoio'!$AB$44:$AG$44),
IF(D32='Tabelas de Apoio'!$X$45,((K32*'Tabelas de Apoio'!$AB$45)+(L32*'Tabelas de Apoio'!$AD$45)+(M32*'Tabelas de Apoio'!$AF$45))/SUM('Tabelas de Apoio'!$AB$45:$AG$45),
IF(D32='Tabelas de Apoio'!$X$46,((K32*'Tabelas de Apoio'!$AB$46)+(L32*'Tabelas de Apoio'!$AD$46)+(M32*'Tabelas de Apoio'!$AF$46))/SUM('Tabelas de Apoio'!$AB$46:$AG$46),
IF(D32='Tabelas de Apoio'!$X$47,((K32*'Tabelas de Apoio'!$AB$47)+(L32*'Tabelas de Apoio'!$AD$47)+(M32*'Tabelas de Apoio'!$AF$47))/SUM('Tabelas de Apoio'!$AB$47:$AG$47),
IF(D32='Tabelas de Apoio'!$X$48,((K32*'Tabelas de Apoio'!$AB$48)+(L32*'Tabelas de Apoio'!$AD$48)+(M32*'Tabelas de Apoio'!$AF$48))/SUM('Tabelas de Apoio'!$AB$48:$AG$48),
IF(D32='Tabelas de Apoio'!$X$49,((K32*'Tabelas de Apoio'!$AB$49)+(L32*'Tabelas de Apoio'!$AD$49)+(M32*'Tabelas de Apoio'!$AF$49))/SUM('Tabelas de Apoio'!$AB$49:$AG$49),
IF(D32='Tabelas de Apoio'!$X$50,((K32*'Tabelas de Apoio'!$AB$50)+(L32*'Tabelas de Apoio'!$AD$50)+(M32*'Tabelas de Apoio'!$AF$50))/SUM('Tabelas de Apoio'!$AB$50:$AG$50),
IF(D32='Tabelas de Apoio'!$X$51,((K32*'Tabelas de Apoio'!$AB$51)+(L32*'Tabelas de Apoio'!$AD$51)+(M32*'Tabelas de Apoio'!$AF$51))/SUM('Tabelas de Apoio'!$AB$51:$AG$51),
IF(D32='Tabelas de Apoio'!$X$52,((K32*'Tabelas de Apoio'!$AB$52)+(L32*'Tabelas de Apoio'!$AD$52)+(M32*'Tabelas de Apoio'!$AF$52))/SUM('Tabelas de Apoio'!$AB$52:$AG$52),
IF(D32='Tabelas de Apoio'!$X$53,((K32*'Tabelas de Apoio'!$AB$53)+(L32*'Tabelas de Apoio'!$AD$53)+(M32*'Tabelas de Apoio'!$AF$53))/SUM('Tabelas de Apoio'!$AB$53:$AG$53),
)))))))))))))))))))),0),"-")</f>
        <v>-</v>
      </c>
      <c r="O32" s="96"/>
      <c r="P32" s="93" t="str">
        <f t="shared" si="7"/>
        <v>-</v>
      </c>
      <c r="Q32" s="94" t="str">
        <f>IFERROR(
VLOOKUP(P32,'Tabelas de Apoio'!$X$4:$Z$29,2,0),"-")</f>
        <v>-</v>
      </c>
      <c r="R32" s="95" t="str">
        <f>IFERROR(
VLOOKUP(P32,'Tabelas de Apoio'!$X$4:$Z$29,3,0),"-")</f>
        <v>-</v>
      </c>
      <c r="S32" s="59"/>
    </row>
    <row r="33" ht="45.0" customHeight="1">
      <c r="A33" s="82">
        <v>28.0</v>
      </c>
      <c r="B33" s="83" t="str">
        <f t="shared" si="1"/>
        <v>#REF!</v>
      </c>
      <c r="C33" s="83" t="str">
        <f t="shared" si="2"/>
        <v>#REF!</v>
      </c>
      <c r="D33" s="84" t="str">
        <f t="shared" si="3"/>
        <v>#REF!</v>
      </c>
      <c r="E33" s="96"/>
      <c r="F33" s="102"/>
      <c r="G33" s="87" t="str">
        <f t="shared" si="4"/>
        <v/>
      </c>
      <c r="H33" s="88" t="str">
        <f t="shared" si="5"/>
        <v/>
      </c>
      <c r="I33" s="89" t="str">
        <f t="shared" si="6"/>
        <v/>
      </c>
      <c r="J33" s="96"/>
      <c r="K33" s="100"/>
      <c r="L33" s="101"/>
      <c r="M33" s="101"/>
      <c r="N33" s="92" t="str">
        <f>IFERROR(
ROUND(
IF(D33='Tabelas de Apoio'!$X$34,((K33*'Tabelas de Apoio'!$AB$34)+(L33*'Tabelas de Apoio'!$AD$34)+(M33*'Tabelas de Apoio'!$AF$34))/SUM('Tabelas de Apoio'!$AB$34:$AG$34),
IF(D33='Tabelas de Apoio'!$X$35,((K33*'Tabelas de Apoio'!$AB$35)+(L33*'Tabelas de Apoio'!$AD$35)+(M33*'Tabelas de Apoio'!$AF$35))/SUM('Tabelas de Apoio'!$AB$35:$AG$35),
IF(D33='Tabelas de Apoio'!$X$36,((K33*'Tabelas de Apoio'!$AB$36)+(L33*'Tabelas de Apoio'!$AD$36)+(M33*'Tabelas de Apoio'!$AF$36))/SUM('Tabelas de Apoio'!$AB$36:$AG$36),
IF(D33='Tabelas de Apoio'!$X$37,((K33*'Tabelas de Apoio'!$AB$37)+(L33*'Tabelas de Apoio'!$AD$37)+(M33*'Tabelas de Apoio'!$AF$37))/SUM('Tabelas de Apoio'!$AB$37:$AG$37),
IF(D33='Tabelas de Apoio'!$X$38,((K33*'Tabelas de Apoio'!$AB$38)+(L33*'Tabelas de Apoio'!$AD$38)+(M33*'Tabelas de Apoio'!$AF$38))/SUM('Tabelas de Apoio'!$AB$38:$AG$38),
IF(D33='Tabelas de Apoio'!$X$39,((K33*'Tabelas de Apoio'!$AB$39)+(L33*'Tabelas de Apoio'!$AD$39)+(M33*'Tabelas de Apoio'!$AF$39))/SUM('Tabelas de Apoio'!$AB$39:$AG$39),
IF(D33='Tabelas de Apoio'!$X$40,((K33*'Tabelas de Apoio'!$AB$40)+(L33*'Tabelas de Apoio'!$AD$40)+(M33*'Tabelas de Apoio'!$AF$40))/SUM('Tabelas de Apoio'!$AB$40:$AG$40),
IF(D33='Tabelas de Apoio'!$X$41,((K33*'Tabelas de Apoio'!$AB$41)+(L33*'Tabelas de Apoio'!$AD$41)+(M33*'Tabelas de Apoio'!$AF$41))/SUM('Tabelas de Apoio'!$AB$41:$AG$41),
IF(D33='Tabelas de Apoio'!$X$42,((K33*'Tabelas de Apoio'!$AB$42)+(L33*'Tabelas de Apoio'!$AD$42)+(M33*'Tabelas de Apoio'!$AF$42))/SUM('Tabelas de Apoio'!$AB$42:$AG$42),
IF(D33='Tabelas de Apoio'!$X$43,((K33*'Tabelas de Apoio'!$AB$43)+(L33*'Tabelas de Apoio'!$AD$43)+(M33*'Tabelas de Apoio'!$AF$43))/SUM('Tabelas de Apoio'!$AB$43:$AG$43),
IF(D33='Tabelas de Apoio'!$X$44,((K33*'Tabelas de Apoio'!$AB$44)+(L33*'Tabelas de Apoio'!$AD$44)+(M33*'Tabelas de Apoio'!$AF$44))/SUM('Tabelas de Apoio'!$AB$44:$AG$44),
IF(D33='Tabelas de Apoio'!$X$45,((K33*'Tabelas de Apoio'!$AB$45)+(L33*'Tabelas de Apoio'!$AD$45)+(M33*'Tabelas de Apoio'!$AF$45))/SUM('Tabelas de Apoio'!$AB$45:$AG$45),
IF(D33='Tabelas de Apoio'!$X$46,((K33*'Tabelas de Apoio'!$AB$46)+(L33*'Tabelas de Apoio'!$AD$46)+(M33*'Tabelas de Apoio'!$AF$46))/SUM('Tabelas de Apoio'!$AB$46:$AG$46),
IF(D33='Tabelas de Apoio'!$X$47,((K33*'Tabelas de Apoio'!$AB$47)+(L33*'Tabelas de Apoio'!$AD$47)+(M33*'Tabelas de Apoio'!$AF$47))/SUM('Tabelas de Apoio'!$AB$47:$AG$47),
IF(D33='Tabelas de Apoio'!$X$48,((K33*'Tabelas de Apoio'!$AB$48)+(L33*'Tabelas de Apoio'!$AD$48)+(M33*'Tabelas de Apoio'!$AF$48))/SUM('Tabelas de Apoio'!$AB$48:$AG$48),
IF(D33='Tabelas de Apoio'!$X$49,((K33*'Tabelas de Apoio'!$AB$49)+(L33*'Tabelas de Apoio'!$AD$49)+(M33*'Tabelas de Apoio'!$AF$49))/SUM('Tabelas de Apoio'!$AB$49:$AG$49),
IF(D33='Tabelas de Apoio'!$X$50,((K33*'Tabelas de Apoio'!$AB$50)+(L33*'Tabelas de Apoio'!$AD$50)+(M33*'Tabelas de Apoio'!$AF$50))/SUM('Tabelas de Apoio'!$AB$50:$AG$50),
IF(D33='Tabelas de Apoio'!$X$51,((K33*'Tabelas de Apoio'!$AB$51)+(L33*'Tabelas de Apoio'!$AD$51)+(M33*'Tabelas de Apoio'!$AF$51))/SUM('Tabelas de Apoio'!$AB$51:$AG$51),
IF(D33='Tabelas de Apoio'!$X$52,((K33*'Tabelas de Apoio'!$AB$52)+(L33*'Tabelas de Apoio'!$AD$52)+(M33*'Tabelas de Apoio'!$AF$52))/SUM('Tabelas de Apoio'!$AB$52:$AG$52),
IF(D33='Tabelas de Apoio'!$X$53,((K33*'Tabelas de Apoio'!$AB$53)+(L33*'Tabelas de Apoio'!$AD$53)+(M33*'Tabelas de Apoio'!$AF$53))/SUM('Tabelas de Apoio'!$AB$53:$AG$53),
)))))))))))))))))))),0),"-")</f>
        <v>-</v>
      </c>
      <c r="O33" s="96"/>
      <c r="P33" s="93" t="str">
        <f t="shared" si="7"/>
        <v>-</v>
      </c>
      <c r="Q33" s="94" t="str">
        <f>IFERROR(
VLOOKUP(P33,'Tabelas de Apoio'!$X$4:$Z$29,2,0),"-")</f>
        <v>-</v>
      </c>
      <c r="R33" s="95" t="str">
        <f>IFERROR(
VLOOKUP(P33,'Tabelas de Apoio'!$X$4:$Z$29,3,0),"-")</f>
        <v>-</v>
      </c>
      <c r="S33" s="59"/>
    </row>
    <row r="34" ht="45.0" customHeight="1">
      <c r="A34" s="82">
        <v>29.0</v>
      </c>
      <c r="B34" s="83" t="str">
        <f t="shared" si="1"/>
        <v>#REF!</v>
      </c>
      <c r="C34" s="83" t="str">
        <f t="shared" si="2"/>
        <v>#REF!</v>
      </c>
      <c r="D34" s="84" t="str">
        <f t="shared" si="3"/>
        <v>#REF!</v>
      </c>
      <c r="E34" s="96"/>
      <c r="F34" s="102"/>
      <c r="G34" s="87" t="str">
        <f t="shared" si="4"/>
        <v/>
      </c>
      <c r="H34" s="88" t="str">
        <f t="shared" si="5"/>
        <v/>
      </c>
      <c r="I34" s="89" t="str">
        <f t="shared" si="6"/>
        <v/>
      </c>
      <c r="J34" s="96"/>
      <c r="K34" s="100"/>
      <c r="L34" s="101"/>
      <c r="M34" s="101"/>
      <c r="N34" s="92" t="str">
        <f>IFERROR(
ROUND(
IF(D34='Tabelas de Apoio'!$X$34,((K34*'Tabelas de Apoio'!$AB$34)+(L34*'Tabelas de Apoio'!$AD$34)+(M34*'Tabelas de Apoio'!$AF$34))/SUM('Tabelas de Apoio'!$AB$34:$AG$34),
IF(D34='Tabelas de Apoio'!$X$35,((K34*'Tabelas de Apoio'!$AB$35)+(L34*'Tabelas de Apoio'!$AD$35)+(M34*'Tabelas de Apoio'!$AF$35))/SUM('Tabelas de Apoio'!$AB$35:$AG$35),
IF(D34='Tabelas de Apoio'!$X$36,((K34*'Tabelas de Apoio'!$AB$36)+(L34*'Tabelas de Apoio'!$AD$36)+(M34*'Tabelas de Apoio'!$AF$36))/SUM('Tabelas de Apoio'!$AB$36:$AG$36),
IF(D34='Tabelas de Apoio'!$X$37,((K34*'Tabelas de Apoio'!$AB$37)+(L34*'Tabelas de Apoio'!$AD$37)+(M34*'Tabelas de Apoio'!$AF$37))/SUM('Tabelas de Apoio'!$AB$37:$AG$37),
IF(D34='Tabelas de Apoio'!$X$38,((K34*'Tabelas de Apoio'!$AB$38)+(L34*'Tabelas de Apoio'!$AD$38)+(M34*'Tabelas de Apoio'!$AF$38))/SUM('Tabelas de Apoio'!$AB$38:$AG$38),
IF(D34='Tabelas de Apoio'!$X$39,((K34*'Tabelas de Apoio'!$AB$39)+(L34*'Tabelas de Apoio'!$AD$39)+(M34*'Tabelas de Apoio'!$AF$39))/SUM('Tabelas de Apoio'!$AB$39:$AG$39),
IF(D34='Tabelas de Apoio'!$X$40,((K34*'Tabelas de Apoio'!$AB$40)+(L34*'Tabelas de Apoio'!$AD$40)+(M34*'Tabelas de Apoio'!$AF$40))/SUM('Tabelas de Apoio'!$AB$40:$AG$40),
IF(D34='Tabelas de Apoio'!$X$41,((K34*'Tabelas de Apoio'!$AB$41)+(L34*'Tabelas de Apoio'!$AD$41)+(M34*'Tabelas de Apoio'!$AF$41))/SUM('Tabelas de Apoio'!$AB$41:$AG$41),
IF(D34='Tabelas de Apoio'!$X$42,((K34*'Tabelas de Apoio'!$AB$42)+(L34*'Tabelas de Apoio'!$AD$42)+(M34*'Tabelas de Apoio'!$AF$42))/SUM('Tabelas de Apoio'!$AB$42:$AG$42),
IF(D34='Tabelas de Apoio'!$X$43,((K34*'Tabelas de Apoio'!$AB$43)+(L34*'Tabelas de Apoio'!$AD$43)+(M34*'Tabelas de Apoio'!$AF$43))/SUM('Tabelas de Apoio'!$AB$43:$AG$43),
IF(D34='Tabelas de Apoio'!$X$44,((K34*'Tabelas de Apoio'!$AB$44)+(L34*'Tabelas de Apoio'!$AD$44)+(M34*'Tabelas de Apoio'!$AF$44))/SUM('Tabelas de Apoio'!$AB$44:$AG$44),
IF(D34='Tabelas de Apoio'!$X$45,((K34*'Tabelas de Apoio'!$AB$45)+(L34*'Tabelas de Apoio'!$AD$45)+(M34*'Tabelas de Apoio'!$AF$45))/SUM('Tabelas de Apoio'!$AB$45:$AG$45),
IF(D34='Tabelas de Apoio'!$X$46,((K34*'Tabelas de Apoio'!$AB$46)+(L34*'Tabelas de Apoio'!$AD$46)+(M34*'Tabelas de Apoio'!$AF$46))/SUM('Tabelas de Apoio'!$AB$46:$AG$46),
IF(D34='Tabelas de Apoio'!$X$47,((K34*'Tabelas de Apoio'!$AB$47)+(L34*'Tabelas de Apoio'!$AD$47)+(M34*'Tabelas de Apoio'!$AF$47))/SUM('Tabelas de Apoio'!$AB$47:$AG$47),
IF(D34='Tabelas de Apoio'!$X$48,((K34*'Tabelas de Apoio'!$AB$48)+(L34*'Tabelas de Apoio'!$AD$48)+(M34*'Tabelas de Apoio'!$AF$48))/SUM('Tabelas de Apoio'!$AB$48:$AG$48),
IF(D34='Tabelas de Apoio'!$X$49,((K34*'Tabelas de Apoio'!$AB$49)+(L34*'Tabelas de Apoio'!$AD$49)+(M34*'Tabelas de Apoio'!$AF$49))/SUM('Tabelas de Apoio'!$AB$49:$AG$49),
IF(D34='Tabelas de Apoio'!$X$50,((K34*'Tabelas de Apoio'!$AB$50)+(L34*'Tabelas de Apoio'!$AD$50)+(M34*'Tabelas de Apoio'!$AF$50))/SUM('Tabelas de Apoio'!$AB$50:$AG$50),
IF(D34='Tabelas de Apoio'!$X$51,((K34*'Tabelas de Apoio'!$AB$51)+(L34*'Tabelas de Apoio'!$AD$51)+(M34*'Tabelas de Apoio'!$AF$51))/SUM('Tabelas de Apoio'!$AB$51:$AG$51),
IF(D34='Tabelas de Apoio'!$X$52,((K34*'Tabelas de Apoio'!$AB$52)+(L34*'Tabelas de Apoio'!$AD$52)+(M34*'Tabelas de Apoio'!$AF$52))/SUM('Tabelas de Apoio'!$AB$52:$AG$52),
IF(D34='Tabelas de Apoio'!$X$53,((K34*'Tabelas de Apoio'!$AB$53)+(L34*'Tabelas de Apoio'!$AD$53)+(M34*'Tabelas de Apoio'!$AF$53))/SUM('Tabelas de Apoio'!$AB$53:$AG$53),
)))))))))))))))))))),0),"-")</f>
        <v>-</v>
      </c>
      <c r="O34" s="96"/>
      <c r="P34" s="93" t="str">
        <f t="shared" si="7"/>
        <v>-</v>
      </c>
      <c r="Q34" s="94" t="str">
        <f>IFERROR(
VLOOKUP(P34,'Tabelas de Apoio'!$X$4:$Z$29,2,0),"-")</f>
        <v>-</v>
      </c>
      <c r="R34" s="95" t="str">
        <f>IFERROR(
VLOOKUP(P34,'Tabelas de Apoio'!$X$4:$Z$29,3,0),"-")</f>
        <v>-</v>
      </c>
      <c r="S34" s="59"/>
    </row>
    <row r="35" ht="45.0" customHeight="1">
      <c r="A35" s="82">
        <v>30.0</v>
      </c>
      <c r="B35" s="83" t="str">
        <f t="shared" si="1"/>
        <v>#REF!</v>
      </c>
      <c r="C35" s="83" t="str">
        <f t="shared" si="2"/>
        <v>#REF!</v>
      </c>
      <c r="D35" s="84" t="str">
        <f t="shared" si="3"/>
        <v>#REF!</v>
      </c>
      <c r="E35" s="96"/>
      <c r="F35" s="102"/>
      <c r="G35" s="87" t="str">
        <f t="shared" si="4"/>
        <v/>
      </c>
      <c r="H35" s="88" t="str">
        <f t="shared" si="5"/>
        <v/>
      </c>
      <c r="I35" s="89" t="str">
        <f t="shared" si="6"/>
        <v/>
      </c>
      <c r="J35" s="96"/>
      <c r="K35" s="100"/>
      <c r="L35" s="101"/>
      <c r="M35" s="101"/>
      <c r="N35" s="92" t="str">
        <f>IFERROR(
ROUND(
IF(D35='Tabelas de Apoio'!$X$34,((K35*'Tabelas de Apoio'!$AB$34)+(L35*'Tabelas de Apoio'!$AD$34)+(M35*'Tabelas de Apoio'!$AF$34))/SUM('Tabelas de Apoio'!$AB$34:$AG$34),
IF(D35='Tabelas de Apoio'!$X$35,((K35*'Tabelas de Apoio'!$AB$35)+(L35*'Tabelas de Apoio'!$AD$35)+(M35*'Tabelas de Apoio'!$AF$35))/SUM('Tabelas de Apoio'!$AB$35:$AG$35),
IF(D35='Tabelas de Apoio'!$X$36,((K35*'Tabelas de Apoio'!$AB$36)+(L35*'Tabelas de Apoio'!$AD$36)+(M35*'Tabelas de Apoio'!$AF$36))/SUM('Tabelas de Apoio'!$AB$36:$AG$36),
IF(D35='Tabelas de Apoio'!$X$37,((K35*'Tabelas de Apoio'!$AB$37)+(L35*'Tabelas de Apoio'!$AD$37)+(M35*'Tabelas de Apoio'!$AF$37))/SUM('Tabelas de Apoio'!$AB$37:$AG$37),
IF(D35='Tabelas de Apoio'!$X$38,((K35*'Tabelas de Apoio'!$AB$38)+(L35*'Tabelas de Apoio'!$AD$38)+(M35*'Tabelas de Apoio'!$AF$38))/SUM('Tabelas de Apoio'!$AB$38:$AG$38),
IF(D35='Tabelas de Apoio'!$X$39,((K35*'Tabelas de Apoio'!$AB$39)+(L35*'Tabelas de Apoio'!$AD$39)+(M35*'Tabelas de Apoio'!$AF$39))/SUM('Tabelas de Apoio'!$AB$39:$AG$39),
IF(D35='Tabelas de Apoio'!$X$40,((K35*'Tabelas de Apoio'!$AB$40)+(L35*'Tabelas de Apoio'!$AD$40)+(M35*'Tabelas de Apoio'!$AF$40))/SUM('Tabelas de Apoio'!$AB$40:$AG$40),
IF(D35='Tabelas de Apoio'!$X$41,((K35*'Tabelas de Apoio'!$AB$41)+(L35*'Tabelas de Apoio'!$AD$41)+(M35*'Tabelas de Apoio'!$AF$41))/SUM('Tabelas de Apoio'!$AB$41:$AG$41),
IF(D35='Tabelas de Apoio'!$X$42,((K35*'Tabelas de Apoio'!$AB$42)+(L35*'Tabelas de Apoio'!$AD$42)+(M35*'Tabelas de Apoio'!$AF$42))/SUM('Tabelas de Apoio'!$AB$42:$AG$42),
IF(D35='Tabelas de Apoio'!$X$43,((K35*'Tabelas de Apoio'!$AB$43)+(L35*'Tabelas de Apoio'!$AD$43)+(M35*'Tabelas de Apoio'!$AF$43))/SUM('Tabelas de Apoio'!$AB$43:$AG$43),
IF(D35='Tabelas de Apoio'!$X$44,((K35*'Tabelas de Apoio'!$AB$44)+(L35*'Tabelas de Apoio'!$AD$44)+(M35*'Tabelas de Apoio'!$AF$44))/SUM('Tabelas de Apoio'!$AB$44:$AG$44),
IF(D35='Tabelas de Apoio'!$X$45,((K35*'Tabelas de Apoio'!$AB$45)+(L35*'Tabelas de Apoio'!$AD$45)+(M35*'Tabelas de Apoio'!$AF$45))/SUM('Tabelas de Apoio'!$AB$45:$AG$45),
IF(D35='Tabelas de Apoio'!$X$46,((K35*'Tabelas de Apoio'!$AB$46)+(L35*'Tabelas de Apoio'!$AD$46)+(M35*'Tabelas de Apoio'!$AF$46))/SUM('Tabelas de Apoio'!$AB$46:$AG$46),
IF(D35='Tabelas de Apoio'!$X$47,((K35*'Tabelas de Apoio'!$AB$47)+(L35*'Tabelas de Apoio'!$AD$47)+(M35*'Tabelas de Apoio'!$AF$47))/SUM('Tabelas de Apoio'!$AB$47:$AG$47),
IF(D35='Tabelas de Apoio'!$X$48,((K35*'Tabelas de Apoio'!$AB$48)+(L35*'Tabelas de Apoio'!$AD$48)+(M35*'Tabelas de Apoio'!$AF$48))/SUM('Tabelas de Apoio'!$AB$48:$AG$48),
IF(D35='Tabelas de Apoio'!$X$49,((K35*'Tabelas de Apoio'!$AB$49)+(L35*'Tabelas de Apoio'!$AD$49)+(M35*'Tabelas de Apoio'!$AF$49))/SUM('Tabelas de Apoio'!$AB$49:$AG$49),
IF(D35='Tabelas de Apoio'!$X$50,((K35*'Tabelas de Apoio'!$AB$50)+(L35*'Tabelas de Apoio'!$AD$50)+(M35*'Tabelas de Apoio'!$AF$50))/SUM('Tabelas de Apoio'!$AB$50:$AG$50),
IF(D35='Tabelas de Apoio'!$X$51,((K35*'Tabelas de Apoio'!$AB$51)+(L35*'Tabelas de Apoio'!$AD$51)+(M35*'Tabelas de Apoio'!$AF$51))/SUM('Tabelas de Apoio'!$AB$51:$AG$51),
IF(D35='Tabelas de Apoio'!$X$52,((K35*'Tabelas de Apoio'!$AB$52)+(L35*'Tabelas de Apoio'!$AD$52)+(M35*'Tabelas de Apoio'!$AF$52))/SUM('Tabelas de Apoio'!$AB$52:$AG$52),
IF(D35='Tabelas de Apoio'!$X$53,((K35*'Tabelas de Apoio'!$AB$53)+(L35*'Tabelas de Apoio'!$AD$53)+(M35*'Tabelas de Apoio'!$AF$53))/SUM('Tabelas de Apoio'!$AB$53:$AG$53),
)))))))))))))))))))),0),"-")</f>
        <v>-</v>
      </c>
      <c r="O35" s="96"/>
      <c r="P35" s="93" t="str">
        <f t="shared" si="7"/>
        <v>-</v>
      </c>
      <c r="Q35" s="94" t="str">
        <f>IFERROR(
VLOOKUP(P35,'Tabelas de Apoio'!$X$4:$Z$29,2,0),"-")</f>
        <v>-</v>
      </c>
      <c r="R35" s="95" t="str">
        <f>IFERROR(
VLOOKUP(P35,'Tabelas de Apoio'!$X$4:$Z$29,3,0),"-")</f>
        <v>-</v>
      </c>
      <c r="S35" s="59"/>
    </row>
    <row r="36" ht="45.0" customHeight="1">
      <c r="A36" s="82">
        <v>31.0</v>
      </c>
      <c r="B36" s="83" t="str">
        <f t="shared" si="1"/>
        <v>#REF!</v>
      </c>
      <c r="C36" s="83" t="str">
        <f t="shared" si="2"/>
        <v>#REF!</v>
      </c>
      <c r="D36" s="84" t="str">
        <f t="shared" si="3"/>
        <v>#REF!</v>
      </c>
      <c r="E36" s="96"/>
      <c r="F36" s="102"/>
      <c r="G36" s="87" t="str">
        <f t="shared" si="4"/>
        <v/>
      </c>
      <c r="H36" s="88" t="str">
        <f t="shared" si="5"/>
        <v/>
      </c>
      <c r="I36" s="89" t="str">
        <f t="shared" si="6"/>
        <v/>
      </c>
      <c r="J36" s="96"/>
      <c r="K36" s="100"/>
      <c r="L36" s="101"/>
      <c r="M36" s="101"/>
      <c r="N36" s="92" t="str">
        <f>IFERROR(
ROUND(
IF(D36='Tabelas de Apoio'!$X$34,((K36*'Tabelas de Apoio'!$AB$34)+(L36*'Tabelas de Apoio'!$AD$34)+(M36*'Tabelas de Apoio'!$AF$34))/SUM('Tabelas de Apoio'!$AB$34:$AG$34),
IF(D36='Tabelas de Apoio'!$X$35,((K36*'Tabelas de Apoio'!$AB$35)+(L36*'Tabelas de Apoio'!$AD$35)+(M36*'Tabelas de Apoio'!$AF$35))/SUM('Tabelas de Apoio'!$AB$35:$AG$35),
IF(D36='Tabelas de Apoio'!$X$36,((K36*'Tabelas de Apoio'!$AB$36)+(L36*'Tabelas de Apoio'!$AD$36)+(M36*'Tabelas de Apoio'!$AF$36))/SUM('Tabelas de Apoio'!$AB$36:$AG$36),
IF(D36='Tabelas de Apoio'!$X$37,((K36*'Tabelas de Apoio'!$AB$37)+(L36*'Tabelas de Apoio'!$AD$37)+(M36*'Tabelas de Apoio'!$AF$37))/SUM('Tabelas de Apoio'!$AB$37:$AG$37),
IF(D36='Tabelas de Apoio'!$X$38,((K36*'Tabelas de Apoio'!$AB$38)+(L36*'Tabelas de Apoio'!$AD$38)+(M36*'Tabelas de Apoio'!$AF$38))/SUM('Tabelas de Apoio'!$AB$38:$AG$38),
IF(D36='Tabelas de Apoio'!$X$39,((K36*'Tabelas de Apoio'!$AB$39)+(L36*'Tabelas de Apoio'!$AD$39)+(M36*'Tabelas de Apoio'!$AF$39))/SUM('Tabelas de Apoio'!$AB$39:$AG$39),
IF(D36='Tabelas de Apoio'!$X$40,((K36*'Tabelas de Apoio'!$AB$40)+(L36*'Tabelas de Apoio'!$AD$40)+(M36*'Tabelas de Apoio'!$AF$40))/SUM('Tabelas de Apoio'!$AB$40:$AG$40),
IF(D36='Tabelas de Apoio'!$X$41,((K36*'Tabelas de Apoio'!$AB$41)+(L36*'Tabelas de Apoio'!$AD$41)+(M36*'Tabelas de Apoio'!$AF$41))/SUM('Tabelas de Apoio'!$AB$41:$AG$41),
IF(D36='Tabelas de Apoio'!$X$42,((K36*'Tabelas de Apoio'!$AB$42)+(L36*'Tabelas de Apoio'!$AD$42)+(M36*'Tabelas de Apoio'!$AF$42))/SUM('Tabelas de Apoio'!$AB$42:$AG$42),
IF(D36='Tabelas de Apoio'!$X$43,((K36*'Tabelas de Apoio'!$AB$43)+(L36*'Tabelas de Apoio'!$AD$43)+(M36*'Tabelas de Apoio'!$AF$43))/SUM('Tabelas de Apoio'!$AB$43:$AG$43),
IF(D36='Tabelas de Apoio'!$X$44,((K36*'Tabelas de Apoio'!$AB$44)+(L36*'Tabelas de Apoio'!$AD$44)+(M36*'Tabelas de Apoio'!$AF$44))/SUM('Tabelas de Apoio'!$AB$44:$AG$44),
IF(D36='Tabelas de Apoio'!$X$45,((K36*'Tabelas de Apoio'!$AB$45)+(L36*'Tabelas de Apoio'!$AD$45)+(M36*'Tabelas de Apoio'!$AF$45))/SUM('Tabelas de Apoio'!$AB$45:$AG$45),
IF(D36='Tabelas de Apoio'!$X$46,((K36*'Tabelas de Apoio'!$AB$46)+(L36*'Tabelas de Apoio'!$AD$46)+(M36*'Tabelas de Apoio'!$AF$46))/SUM('Tabelas de Apoio'!$AB$46:$AG$46),
IF(D36='Tabelas de Apoio'!$X$47,((K36*'Tabelas de Apoio'!$AB$47)+(L36*'Tabelas de Apoio'!$AD$47)+(M36*'Tabelas de Apoio'!$AF$47))/SUM('Tabelas de Apoio'!$AB$47:$AG$47),
IF(D36='Tabelas de Apoio'!$X$48,((K36*'Tabelas de Apoio'!$AB$48)+(L36*'Tabelas de Apoio'!$AD$48)+(M36*'Tabelas de Apoio'!$AF$48))/SUM('Tabelas de Apoio'!$AB$48:$AG$48),
IF(D36='Tabelas de Apoio'!$X$49,((K36*'Tabelas de Apoio'!$AB$49)+(L36*'Tabelas de Apoio'!$AD$49)+(M36*'Tabelas de Apoio'!$AF$49))/SUM('Tabelas de Apoio'!$AB$49:$AG$49),
IF(D36='Tabelas de Apoio'!$X$50,((K36*'Tabelas de Apoio'!$AB$50)+(L36*'Tabelas de Apoio'!$AD$50)+(M36*'Tabelas de Apoio'!$AF$50))/SUM('Tabelas de Apoio'!$AB$50:$AG$50),
IF(D36='Tabelas de Apoio'!$X$51,((K36*'Tabelas de Apoio'!$AB$51)+(L36*'Tabelas de Apoio'!$AD$51)+(M36*'Tabelas de Apoio'!$AF$51))/SUM('Tabelas de Apoio'!$AB$51:$AG$51),
IF(D36='Tabelas de Apoio'!$X$52,((K36*'Tabelas de Apoio'!$AB$52)+(L36*'Tabelas de Apoio'!$AD$52)+(M36*'Tabelas de Apoio'!$AF$52))/SUM('Tabelas de Apoio'!$AB$52:$AG$52),
IF(D36='Tabelas de Apoio'!$X$53,((K36*'Tabelas de Apoio'!$AB$53)+(L36*'Tabelas de Apoio'!$AD$53)+(M36*'Tabelas de Apoio'!$AF$53))/SUM('Tabelas de Apoio'!$AB$53:$AG$53),
)))))))))))))))))))),0),"-")</f>
        <v>-</v>
      </c>
      <c r="O36" s="96"/>
      <c r="P36" s="93" t="str">
        <f t="shared" si="7"/>
        <v>-</v>
      </c>
      <c r="Q36" s="94" t="str">
        <f>IFERROR(
VLOOKUP(P36,'Tabelas de Apoio'!$X$4:$Z$29,2,0),"-")</f>
        <v>-</v>
      </c>
      <c r="R36" s="95" t="str">
        <f>IFERROR(
VLOOKUP(P36,'Tabelas de Apoio'!$X$4:$Z$29,3,0),"-")</f>
        <v>-</v>
      </c>
      <c r="S36" s="59"/>
    </row>
    <row r="37" ht="45.0" customHeight="1">
      <c r="A37" s="82">
        <v>32.0</v>
      </c>
      <c r="B37" s="83" t="str">
        <f t="shared" si="1"/>
        <v>#REF!</v>
      </c>
      <c r="C37" s="83" t="str">
        <f t="shared" si="2"/>
        <v>#REF!</v>
      </c>
      <c r="D37" s="84" t="str">
        <f t="shared" si="3"/>
        <v>#REF!</v>
      </c>
      <c r="E37" s="96"/>
      <c r="F37" s="102"/>
      <c r="G37" s="87" t="str">
        <f t="shared" si="4"/>
        <v/>
      </c>
      <c r="H37" s="88" t="str">
        <f t="shared" si="5"/>
        <v/>
      </c>
      <c r="I37" s="89" t="str">
        <f t="shared" si="6"/>
        <v/>
      </c>
      <c r="J37" s="96"/>
      <c r="K37" s="100"/>
      <c r="L37" s="101"/>
      <c r="M37" s="101"/>
      <c r="N37" s="92" t="str">
        <f>IFERROR(
ROUND(
IF(D37='Tabelas de Apoio'!$X$34,((K37*'Tabelas de Apoio'!$AB$34)+(L37*'Tabelas de Apoio'!$AD$34)+(M37*'Tabelas de Apoio'!$AF$34))/SUM('Tabelas de Apoio'!$AB$34:$AG$34),
IF(D37='Tabelas de Apoio'!$X$35,((K37*'Tabelas de Apoio'!$AB$35)+(L37*'Tabelas de Apoio'!$AD$35)+(M37*'Tabelas de Apoio'!$AF$35))/SUM('Tabelas de Apoio'!$AB$35:$AG$35),
IF(D37='Tabelas de Apoio'!$X$36,((K37*'Tabelas de Apoio'!$AB$36)+(L37*'Tabelas de Apoio'!$AD$36)+(M37*'Tabelas de Apoio'!$AF$36))/SUM('Tabelas de Apoio'!$AB$36:$AG$36),
IF(D37='Tabelas de Apoio'!$X$37,((K37*'Tabelas de Apoio'!$AB$37)+(L37*'Tabelas de Apoio'!$AD$37)+(M37*'Tabelas de Apoio'!$AF$37))/SUM('Tabelas de Apoio'!$AB$37:$AG$37),
IF(D37='Tabelas de Apoio'!$X$38,((K37*'Tabelas de Apoio'!$AB$38)+(L37*'Tabelas de Apoio'!$AD$38)+(M37*'Tabelas de Apoio'!$AF$38))/SUM('Tabelas de Apoio'!$AB$38:$AG$38),
IF(D37='Tabelas de Apoio'!$X$39,((K37*'Tabelas de Apoio'!$AB$39)+(L37*'Tabelas de Apoio'!$AD$39)+(M37*'Tabelas de Apoio'!$AF$39))/SUM('Tabelas de Apoio'!$AB$39:$AG$39),
IF(D37='Tabelas de Apoio'!$X$40,((K37*'Tabelas de Apoio'!$AB$40)+(L37*'Tabelas de Apoio'!$AD$40)+(M37*'Tabelas de Apoio'!$AF$40))/SUM('Tabelas de Apoio'!$AB$40:$AG$40),
IF(D37='Tabelas de Apoio'!$X$41,((K37*'Tabelas de Apoio'!$AB$41)+(L37*'Tabelas de Apoio'!$AD$41)+(M37*'Tabelas de Apoio'!$AF$41))/SUM('Tabelas de Apoio'!$AB$41:$AG$41),
IF(D37='Tabelas de Apoio'!$X$42,((K37*'Tabelas de Apoio'!$AB$42)+(L37*'Tabelas de Apoio'!$AD$42)+(M37*'Tabelas de Apoio'!$AF$42))/SUM('Tabelas de Apoio'!$AB$42:$AG$42),
IF(D37='Tabelas de Apoio'!$X$43,((K37*'Tabelas de Apoio'!$AB$43)+(L37*'Tabelas de Apoio'!$AD$43)+(M37*'Tabelas de Apoio'!$AF$43))/SUM('Tabelas de Apoio'!$AB$43:$AG$43),
IF(D37='Tabelas de Apoio'!$X$44,((K37*'Tabelas de Apoio'!$AB$44)+(L37*'Tabelas de Apoio'!$AD$44)+(M37*'Tabelas de Apoio'!$AF$44))/SUM('Tabelas de Apoio'!$AB$44:$AG$44),
IF(D37='Tabelas de Apoio'!$X$45,((K37*'Tabelas de Apoio'!$AB$45)+(L37*'Tabelas de Apoio'!$AD$45)+(M37*'Tabelas de Apoio'!$AF$45))/SUM('Tabelas de Apoio'!$AB$45:$AG$45),
IF(D37='Tabelas de Apoio'!$X$46,((K37*'Tabelas de Apoio'!$AB$46)+(L37*'Tabelas de Apoio'!$AD$46)+(M37*'Tabelas de Apoio'!$AF$46))/SUM('Tabelas de Apoio'!$AB$46:$AG$46),
IF(D37='Tabelas de Apoio'!$X$47,((K37*'Tabelas de Apoio'!$AB$47)+(L37*'Tabelas de Apoio'!$AD$47)+(M37*'Tabelas de Apoio'!$AF$47))/SUM('Tabelas de Apoio'!$AB$47:$AG$47),
IF(D37='Tabelas de Apoio'!$X$48,((K37*'Tabelas de Apoio'!$AB$48)+(L37*'Tabelas de Apoio'!$AD$48)+(M37*'Tabelas de Apoio'!$AF$48))/SUM('Tabelas de Apoio'!$AB$48:$AG$48),
IF(D37='Tabelas de Apoio'!$X$49,((K37*'Tabelas de Apoio'!$AB$49)+(L37*'Tabelas de Apoio'!$AD$49)+(M37*'Tabelas de Apoio'!$AF$49))/SUM('Tabelas de Apoio'!$AB$49:$AG$49),
IF(D37='Tabelas de Apoio'!$X$50,((K37*'Tabelas de Apoio'!$AB$50)+(L37*'Tabelas de Apoio'!$AD$50)+(M37*'Tabelas de Apoio'!$AF$50))/SUM('Tabelas de Apoio'!$AB$50:$AG$50),
IF(D37='Tabelas de Apoio'!$X$51,((K37*'Tabelas de Apoio'!$AB$51)+(L37*'Tabelas de Apoio'!$AD$51)+(M37*'Tabelas de Apoio'!$AF$51))/SUM('Tabelas de Apoio'!$AB$51:$AG$51),
IF(D37='Tabelas de Apoio'!$X$52,((K37*'Tabelas de Apoio'!$AB$52)+(L37*'Tabelas de Apoio'!$AD$52)+(M37*'Tabelas de Apoio'!$AF$52))/SUM('Tabelas de Apoio'!$AB$52:$AG$52),
IF(D37='Tabelas de Apoio'!$X$53,((K37*'Tabelas de Apoio'!$AB$53)+(L37*'Tabelas de Apoio'!$AD$53)+(M37*'Tabelas de Apoio'!$AF$53))/SUM('Tabelas de Apoio'!$AB$53:$AG$53),
)))))))))))))))))))),0),"-")</f>
        <v>-</v>
      </c>
      <c r="O37" s="96"/>
      <c r="P37" s="93" t="str">
        <f t="shared" si="7"/>
        <v>-</v>
      </c>
      <c r="Q37" s="94" t="str">
        <f>IFERROR(
VLOOKUP(P37,'Tabelas de Apoio'!$X$4:$Z$29,2,0),"-")</f>
        <v>-</v>
      </c>
      <c r="R37" s="95" t="str">
        <f>IFERROR(
VLOOKUP(P37,'Tabelas de Apoio'!$X$4:$Z$29,3,0),"-")</f>
        <v>-</v>
      </c>
      <c r="S37" s="59"/>
    </row>
    <row r="38" ht="45.0" customHeight="1">
      <c r="A38" s="82">
        <v>33.0</v>
      </c>
      <c r="B38" s="83" t="str">
        <f t="shared" si="1"/>
        <v>#REF!</v>
      </c>
      <c r="C38" s="83" t="str">
        <f t="shared" si="2"/>
        <v>#REF!</v>
      </c>
      <c r="D38" s="84" t="str">
        <f t="shared" si="3"/>
        <v>#REF!</v>
      </c>
      <c r="E38" s="96"/>
      <c r="F38" s="102"/>
      <c r="G38" s="87" t="str">
        <f t="shared" si="4"/>
        <v/>
      </c>
      <c r="H38" s="88" t="str">
        <f t="shared" si="5"/>
        <v/>
      </c>
      <c r="I38" s="89" t="str">
        <f t="shared" si="6"/>
        <v/>
      </c>
      <c r="J38" s="96"/>
      <c r="K38" s="100"/>
      <c r="L38" s="101"/>
      <c r="M38" s="101"/>
      <c r="N38" s="92" t="str">
        <f>IFERROR(
ROUND(
IF(D38='Tabelas de Apoio'!$X$34,((K38*'Tabelas de Apoio'!$AB$34)+(L38*'Tabelas de Apoio'!$AD$34)+(M38*'Tabelas de Apoio'!$AF$34))/SUM('Tabelas de Apoio'!$AB$34:$AG$34),
IF(D38='Tabelas de Apoio'!$X$35,((K38*'Tabelas de Apoio'!$AB$35)+(L38*'Tabelas de Apoio'!$AD$35)+(M38*'Tabelas de Apoio'!$AF$35))/SUM('Tabelas de Apoio'!$AB$35:$AG$35),
IF(D38='Tabelas de Apoio'!$X$36,((K38*'Tabelas de Apoio'!$AB$36)+(L38*'Tabelas de Apoio'!$AD$36)+(M38*'Tabelas de Apoio'!$AF$36))/SUM('Tabelas de Apoio'!$AB$36:$AG$36),
IF(D38='Tabelas de Apoio'!$X$37,((K38*'Tabelas de Apoio'!$AB$37)+(L38*'Tabelas de Apoio'!$AD$37)+(M38*'Tabelas de Apoio'!$AF$37))/SUM('Tabelas de Apoio'!$AB$37:$AG$37),
IF(D38='Tabelas de Apoio'!$X$38,((K38*'Tabelas de Apoio'!$AB$38)+(L38*'Tabelas de Apoio'!$AD$38)+(M38*'Tabelas de Apoio'!$AF$38))/SUM('Tabelas de Apoio'!$AB$38:$AG$38),
IF(D38='Tabelas de Apoio'!$X$39,((K38*'Tabelas de Apoio'!$AB$39)+(L38*'Tabelas de Apoio'!$AD$39)+(M38*'Tabelas de Apoio'!$AF$39))/SUM('Tabelas de Apoio'!$AB$39:$AG$39),
IF(D38='Tabelas de Apoio'!$X$40,((K38*'Tabelas de Apoio'!$AB$40)+(L38*'Tabelas de Apoio'!$AD$40)+(M38*'Tabelas de Apoio'!$AF$40))/SUM('Tabelas de Apoio'!$AB$40:$AG$40),
IF(D38='Tabelas de Apoio'!$X$41,((K38*'Tabelas de Apoio'!$AB$41)+(L38*'Tabelas de Apoio'!$AD$41)+(M38*'Tabelas de Apoio'!$AF$41))/SUM('Tabelas de Apoio'!$AB$41:$AG$41),
IF(D38='Tabelas de Apoio'!$X$42,((K38*'Tabelas de Apoio'!$AB$42)+(L38*'Tabelas de Apoio'!$AD$42)+(M38*'Tabelas de Apoio'!$AF$42))/SUM('Tabelas de Apoio'!$AB$42:$AG$42),
IF(D38='Tabelas de Apoio'!$X$43,((K38*'Tabelas de Apoio'!$AB$43)+(L38*'Tabelas de Apoio'!$AD$43)+(M38*'Tabelas de Apoio'!$AF$43))/SUM('Tabelas de Apoio'!$AB$43:$AG$43),
IF(D38='Tabelas de Apoio'!$X$44,((K38*'Tabelas de Apoio'!$AB$44)+(L38*'Tabelas de Apoio'!$AD$44)+(M38*'Tabelas de Apoio'!$AF$44))/SUM('Tabelas de Apoio'!$AB$44:$AG$44),
IF(D38='Tabelas de Apoio'!$X$45,((K38*'Tabelas de Apoio'!$AB$45)+(L38*'Tabelas de Apoio'!$AD$45)+(M38*'Tabelas de Apoio'!$AF$45))/SUM('Tabelas de Apoio'!$AB$45:$AG$45),
IF(D38='Tabelas de Apoio'!$X$46,((K38*'Tabelas de Apoio'!$AB$46)+(L38*'Tabelas de Apoio'!$AD$46)+(M38*'Tabelas de Apoio'!$AF$46))/SUM('Tabelas de Apoio'!$AB$46:$AG$46),
IF(D38='Tabelas de Apoio'!$X$47,((K38*'Tabelas de Apoio'!$AB$47)+(L38*'Tabelas de Apoio'!$AD$47)+(M38*'Tabelas de Apoio'!$AF$47))/SUM('Tabelas de Apoio'!$AB$47:$AG$47),
IF(D38='Tabelas de Apoio'!$X$48,((K38*'Tabelas de Apoio'!$AB$48)+(L38*'Tabelas de Apoio'!$AD$48)+(M38*'Tabelas de Apoio'!$AF$48))/SUM('Tabelas de Apoio'!$AB$48:$AG$48),
IF(D38='Tabelas de Apoio'!$X$49,((K38*'Tabelas de Apoio'!$AB$49)+(L38*'Tabelas de Apoio'!$AD$49)+(M38*'Tabelas de Apoio'!$AF$49))/SUM('Tabelas de Apoio'!$AB$49:$AG$49),
IF(D38='Tabelas de Apoio'!$X$50,((K38*'Tabelas de Apoio'!$AB$50)+(L38*'Tabelas de Apoio'!$AD$50)+(M38*'Tabelas de Apoio'!$AF$50))/SUM('Tabelas de Apoio'!$AB$50:$AG$50),
IF(D38='Tabelas de Apoio'!$X$51,((K38*'Tabelas de Apoio'!$AB$51)+(L38*'Tabelas de Apoio'!$AD$51)+(M38*'Tabelas de Apoio'!$AF$51))/SUM('Tabelas de Apoio'!$AB$51:$AG$51),
IF(D38='Tabelas de Apoio'!$X$52,((K38*'Tabelas de Apoio'!$AB$52)+(L38*'Tabelas de Apoio'!$AD$52)+(M38*'Tabelas de Apoio'!$AF$52))/SUM('Tabelas de Apoio'!$AB$52:$AG$52),
IF(D38='Tabelas de Apoio'!$X$53,((K38*'Tabelas de Apoio'!$AB$53)+(L38*'Tabelas de Apoio'!$AD$53)+(M38*'Tabelas de Apoio'!$AF$53))/SUM('Tabelas de Apoio'!$AB$53:$AG$53),
)))))))))))))))))))),0),"-")</f>
        <v>-</v>
      </c>
      <c r="O38" s="96"/>
      <c r="P38" s="93" t="str">
        <f t="shared" si="7"/>
        <v>-</v>
      </c>
      <c r="Q38" s="94" t="str">
        <f>IFERROR(
VLOOKUP(P38,'Tabelas de Apoio'!$X$4:$Z$29,2,0),"-")</f>
        <v>-</v>
      </c>
      <c r="R38" s="95" t="str">
        <f>IFERROR(
VLOOKUP(P38,'Tabelas de Apoio'!$X$4:$Z$29,3,0),"-")</f>
        <v>-</v>
      </c>
      <c r="S38" s="59"/>
    </row>
    <row r="39" ht="45.0" customHeight="1">
      <c r="A39" s="82">
        <v>34.0</v>
      </c>
      <c r="B39" s="83" t="str">
        <f t="shared" si="1"/>
        <v>#REF!</v>
      </c>
      <c r="C39" s="83" t="str">
        <f t="shared" si="2"/>
        <v>#REF!</v>
      </c>
      <c r="D39" s="84" t="str">
        <f t="shared" si="3"/>
        <v>#REF!</v>
      </c>
      <c r="E39" s="96"/>
      <c r="F39" s="102"/>
      <c r="G39" s="87" t="str">
        <f t="shared" si="4"/>
        <v/>
      </c>
      <c r="H39" s="88" t="str">
        <f t="shared" si="5"/>
        <v/>
      </c>
      <c r="I39" s="89" t="str">
        <f t="shared" si="6"/>
        <v/>
      </c>
      <c r="J39" s="96"/>
      <c r="K39" s="100"/>
      <c r="L39" s="101"/>
      <c r="M39" s="101"/>
      <c r="N39" s="92" t="str">
        <f>IFERROR(
ROUND(
IF(D39='Tabelas de Apoio'!$X$34,((K39*'Tabelas de Apoio'!$AB$34)+(L39*'Tabelas de Apoio'!$AD$34)+(M39*'Tabelas de Apoio'!$AF$34))/SUM('Tabelas de Apoio'!$AB$34:$AG$34),
IF(D39='Tabelas de Apoio'!$X$35,((K39*'Tabelas de Apoio'!$AB$35)+(L39*'Tabelas de Apoio'!$AD$35)+(M39*'Tabelas de Apoio'!$AF$35))/SUM('Tabelas de Apoio'!$AB$35:$AG$35),
IF(D39='Tabelas de Apoio'!$X$36,((K39*'Tabelas de Apoio'!$AB$36)+(L39*'Tabelas de Apoio'!$AD$36)+(M39*'Tabelas de Apoio'!$AF$36))/SUM('Tabelas de Apoio'!$AB$36:$AG$36),
IF(D39='Tabelas de Apoio'!$X$37,((K39*'Tabelas de Apoio'!$AB$37)+(L39*'Tabelas de Apoio'!$AD$37)+(M39*'Tabelas de Apoio'!$AF$37))/SUM('Tabelas de Apoio'!$AB$37:$AG$37),
IF(D39='Tabelas de Apoio'!$X$38,((K39*'Tabelas de Apoio'!$AB$38)+(L39*'Tabelas de Apoio'!$AD$38)+(M39*'Tabelas de Apoio'!$AF$38))/SUM('Tabelas de Apoio'!$AB$38:$AG$38),
IF(D39='Tabelas de Apoio'!$X$39,((K39*'Tabelas de Apoio'!$AB$39)+(L39*'Tabelas de Apoio'!$AD$39)+(M39*'Tabelas de Apoio'!$AF$39))/SUM('Tabelas de Apoio'!$AB$39:$AG$39),
IF(D39='Tabelas de Apoio'!$X$40,((K39*'Tabelas de Apoio'!$AB$40)+(L39*'Tabelas de Apoio'!$AD$40)+(M39*'Tabelas de Apoio'!$AF$40))/SUM('Tabelas de Apoio'!$AB$40:$AG$40),
IF(D39='Tabelas de Apoio'!$X$41,((K39*'Tabelas de Apoio'!$AB$41)+(L39*'Tabelas de Apoio'!$AD$41)+(M39*'Tabelas de Apoio'!$AF$41))/SUM('Tabelas de Apoio'!$AB$41:$AG$41),
IF(D39='Tabelas de Apoio'!$X$42,((K39*'Tabelas de Apoio'!$AB$42)+(L39*'Tabelas de Apoio'!$AD$42)+(M39*'Tabelas de Apoio'!$AF$42))/SUM('Tabelas de Apoio'!$AB$42:$AG$42),
IF(D39='Tabelas de Apoio'!$X$43,((K39*'Tabelas de Apoio'!$AB$43)+(L39*'Tabelas de Apoio'!$AD$43)+(M39*'Tabelas de Apoio'!$AF$43))/SUM('Tabelas de Apoio'!$AB$43:$AG$43),
IF(D39='Tabelas de Apoio'!$X$44,((K39*'Tabelas de Apoio'!$AB$44)+(L39*'Tabelas de Apoio'!$AD$44)+(M39*'Tabelas de Apoio'!$AF$44))/SUM('Tabelas de Apoio'!$AB$44:$AG$44),
IF(D39='Tabelas de Apoio'!$X$45,((K39*'Tabelas de Apoio'!$AB$45)+(L39*'Tabelas de Apoio'!$AD$45)+(M39*'Tabelas de Apoio'!$AF$45))/SUM('Tabelas de Apoio'!$AB$45:$AG$45),
IF(D39='Tabelas de Apoio'!$X$46,((K39*'Tabelas de Apoio'!$AB$46)+(L39*'Tabelas de Apoio'!$AD$46)+(M39*'Tabelas de Apoio'!$AF$46))/SUM('Tabelas de Apoio'!$AB$46:$AG$46),
IF(D39='Tabelas de Apoio'!$X$47,((K39*'Tabelas de Apoio'!$AB$47)+(L39*'Tabelas de Apoio'!$AD$47)+(M39*'Tabelas de Apoio'!$AF$47))/SUM('Tabelas de Apoio'!$AB$47:$AG$47),
IF(D39='Tabelas de Apoio'!$X$48,((K39*'Tabelas de Apoio'!$AB$48)+(L39*'Tabelas de Apoio'!$AD$48)+(M39*'Tabelas de Apoio'!$AF$48))/SUM('Tabelas de Apoio'!$AB$48:$AG$48),
IF(D39='Tabelas de Apoio'!$X$49,((K39*'Tabelas de Apoio'!$AB$49)+(L39*'Tabelas de Apoio'!$AD$49)+(M39*'Tabelas de Apoio'!$AF$49))/SUM('Tabelas de Apoio'!$AB$49:$AG$49),
IF(D39='Tabelas de Apoio'!$X$50,((K39*'Tabelas de Apoio'!$AB$50)+(L39*'Tabelas de Apoio'!$AD$50)+(M39*'Tabelas de Apoio'!$AF$50))/SUM('Tabelas de Apoio'!$AB$50:$AG$50),
IF(D39='Tabelas de Apoio'!$X$51,((K39*'Tabelas de Apoio'!$AB$51)+(L39*'Tabelas de Apoio'!$AD$51)+(M39*'Tabelas de Apoio'!$AF$51))/SUM('Tabelas de Apoio'!$AB$51:$AG$51),
IF(D39='Tabelas de Apoio'!$X$52,((K39*'Tabelas de Apoio'!$AB$52)+(L39*'Tabelas de Apoio'!$AD$52)+(M39*'Tabelas de Apoio'!$AF$52))/SUM('Tabelas de Apoio'!$AB$52:$AG$52),
IF(D39='Tabelas de Apoio'!$X$53,((K39*'Tabelas de Apoio'!$AB$53)+(L39*'Tabelas de Apoio'!$AD$53)+(M39*'Tabelas de Apoio'!$AF$53))/SUM('Tabelas de Apoio'!$AB$53:$AG$53),
)))))))))))))))))))),0),"-")</f>
        <v>-</v>
      </c>
      <c r="O39" s="96"/>
      <c r="P39" s="93" t="str">
        <f t="shared" si="7"/>
        <v>-</v>
      </c>
      <c r="Q39" s="94" t="str">
        <f>IFERROR(
VLOOKUP(P39,'Tabelas de Apoio'!$X$4:$Z$29,2,0),"-")</f>
        <v>-</v>
      </c>
      <c r="R39" s="95" t="str">
        <f>IFERROR(
VLOOKUP(P39,'Tabelas de Apoio'!$X$4:$Z$29,3,0),"-")</f>
        <v>-</v>
      </c>
      <c r="S39" s="59"/>
    </row>
    <row r="40" ht="45.0" customHeight="1">
      <c r="A40" s="82">
        <v>35.0</v>
      </c>
      <c r="B40" s="83" t="str">
        <f t="shared" si="1"/>
        <v>#REF!</v>
      </c>
      <c r="C40" s="83" t="str">
        <f t="shared" si="2"/>
        <v>#REF!</v>
      </c>
      <c r="D40" s="84" t="str">
        <f t="shared" si="3"/>
        <v>#REF!</v>
      </c>
      <c r="E40" s="96"/>
      <c r="F40" s="102"/>
      <c r="G40" s="87" t="str">
        <f t="shared" si="4"/>
        <v/>
      </c>
      <c r="H40" s="88" t="str">
        <f t="shared" si="5"/>
        <v/>
      </c>
      <c r="I40" s="89" t="str">
        <f t="shared" si="6"/>
        <v/>
      </c>
      <c r="J40" s="96"/>
      <c r="K40" s="100"/>
      <c r="L40" s="101"/>
      <c r="M40" s="101"/>
      <c r="N40" s="92" t="str">
        <f>IFERROR(
ROUND(
IF(D40='Tabelas de Apoio'!$X$34,((K40*'Tabelas de Apoio'!$AB$34)+(L40*'Tabelas de Apoio'!$AD$34)+(M40*'Tabelas de Apoio'!$AF$34))/SUM('Tabelas de Apoio'!$AB$34:$AG$34),
IF(D40='Tabelas de Apoio'!$X$35,((K40*'Tabelas de Apoio'!$AB$35)+(L40*'Tabelas de Apoio'!$AD$35)+(M40*'Tabelas de Apoio'!$AF$35))/SUM('Tabelas de Apoio'!$AB$35:$AG$35),
IF(D40='Tabelas de Apoio'!$X$36,((K40*'Tabelas de Apoio'!$AB$36)+(L40*'Tabelas de Apoio'!$AD$36)+(M40*'Tabelas de Apoio'!$AF$36))/SUM('Tabelas de Apoio'!$AB$36:$AG$36),
IF(D40='Tabelas de Apoio'!$X$37,((K40*'Tabelas de Apoio'!$AB$37)+(L40*'Tabelas de Apoio'!$AD$37)+(M40*'Tabelas de Apoio'!$AF$37))/SUM('Tabelas de Apoio'!$AB$37:$AG$37),
IF(D40='Tabelas de Apoio'!$X$38,((K40*'Tabelas de Apoio'!$AB$38)+(L40*'Tabelas de Apoio'!$AD$38)+(M40*'Tabelas de Apoio'!$AF$38))/SUM('Tabelas de Apoio'!$AB$38:$AG$38),
IF(D40='Tabelas de Apoio'!$X$39,((K40*'Tabelas de Apoio'!$AB$39)+(L40*'Tabelas de Apoio'!$AD$39)+(M40*'Tabelas de Apoio'!$AF$39))/SUM('Tabelas de Apoio'!$AB$39:$AG$39),
IF(D40='Tabelas de Apoio'!$X$40,((K40*'Tabelas de Apoio'!$AB$40)+(L40*'Tabelas de Apoio'!$AD$40)+(M40*'Tabelas de Apoio'!$AF$40))/SUM('Tabelas de Apoio'!$AB$40:$AG$40),
IF(D40='Tabelas de Apoio'!$X$41,((K40*'Tabelas de Apoio'!$AB$41)+(L40*'Tabelas de Apoio'!$AD$41)+(M40*'Tabelas de Apoio'!$AF$41))/SUM('Tabelas de Apoio'!$AB$41:$AG$41),
IF(D40='Tabelas de Apoio'!$X$42,((K40*'Tabelas de Apoio'!$AB$42)+(L40*'Tabelas de Apoio'!$AD$42)+(M40*'Tabelas de Apoio'!$AF$42))/SUM('Tabelas de Apoio'!$AB$42:$AG$42),
IF(D40='Tabelas de Apoio'!$X$43,((K40*'Tabelas de Apoio'!$AB$43)+(L40*'Tabelas de Apoio'!$AD$43)+(M40*'Tabelas de Apoio'!$AF$43))/SUM('Tabelas de Apoio'!$AB$43:$AG$43),
IF(D40='Tabelas de Apoio'!$X$44,((K40*'Tabelas de Apoio'!$AB$44)+(L40*'Tabelas de Apoio'!$AD$44)+(M40*'Tabelas de Apoio'!$AF$44))/SUM('Tabelas de Apoio'!$AB$44:$AG$44),
IF(D40='Tabelas de Apoio'!$X$45,((K40*'Tabelas de Apoio'!$AB$45)+(L40*'Tabelas de Apoio'!$AD$45)+(M40*'Tabelas de Apoio'!$AF$45))/SUM('Tabelas de Apoio'!$AB$45:$AG$45),
IF(D40='Tabelas de Apoio'!$X$46,((K40*'Tabelas de Apoio'!$AB$46)+(L40*'Tabelas de Apoio'!$AD$46)+(M40*'Tabelas de Apoio'!$AF$46))/SUM('Tabelas de Apoio'!$AB$46:$AG$46),
IF(D40='Tabelas de Apoio'!$X$47,((K40*'Tabelas de Apoio'!$AB$47)+(L40*'Tabelas de Apoio'!$AD$47)+(M40*'Tabelas de Apoio'!$AF$47))/SUM('Tabelas de Apoio'!$AB$47:$AG$47),
IF(D40='Tabelas de Apoio'!$X$48,((K40*'Tabelas de Apoio'!$AB$48)+(L40*'Tabelas de Apoio'!$AD$48)+(M40*'Tabelas de Apoio'!$AF$48))/SUM('Tabelas de Apoio'!$AB$48:$AG$48),
IF(D40='Tabelas de Apoio'!$X$49,((K40*'Tabelas de Apoio'!$AB$49)+(L40*'Tabelas de Apoio'!$AD$49)+(M40*'Tabelas de Apoio'!$AF$49))/SUM('Tabelas de Apoio'!$AB$49:$AG$49),
IF(D40='Tabelas de Apoio'!$X$50,((K40*'Tabelas de Apoio'!$AB$50)+(L40*'Tabelas de Apoio'!$AD$50)+(M40*'Tabelas de Apoio'!$AF$50))/SUM('Tabelas de Apoio'!$AB$50:$AG$50),
IF(D40='Tabelas de Apoio'!$X$51,((K40*'Tabelas de Apoio'!$AB$51)+(L40*'Tabelas de Apoio'!$AD$51)+(M40*'Tabelas de Apoio'!$AF$51))/SUM('Tabelas de Apoio'!$AB$51:$AG$51),
IF(D40='Tabelas de Apoio'!$X$52,((K40*'Tabelas de Apoio'!$AB$52)+(L40*'Tabelas de Apoio'!$AD$52)+(M40*'Tabelas de Apoio'!$AF$52))/SUM('Tabelas de Apoio'!$AB$52:$AG$52),
IF(D40='Tabelas de Apoio'!$X$53,((K40*'Tabelas de Apoio'!$AB$53)+(L40*'Tabelas de Apoio'!$AD$53)+(M40*'Tabelas de Apoio'!$AF$53))/SUM('Tabelas de Apoio'!$AB$53:$AG$53),
)))))))))))))))))))),0),"-")</f>
        <v>-</v>
      </c>
      <c r="O40" s="96"/>
      <c r="P40" s="93" t="str">
        <f t="shared" si="7"/>
        <v>-</v>
      </c>
      <c r="Q40" s="94" t="str">
        <f>IFERROR(
VLOOKUP(P40,'Tabelas de Apoio'!$X$4:$Z$29,2,0),"-")</f>
        <v>-</v>
      </c>
      <c r="R40" s="95" t="str">
        <f>IFERROR(
VLOOKUP(P40,'Tabelas de Apoio'!$X$4:$Z$29,3,0),"-")</f>
        <v>-</v>
      </c>
      <c r="S40" s="59"/>
    </row>
    <row r="41" ht="45.0" customHeight="1">
      <c r="A41" s="82">
        <v>36.0</v>
      </c>
      <c r="B41" s="83" t="str">
        <f t="shared" si="1"/>
        <v>#REF!</v>
      </c>
      <c r="C41" s="83" t="str">
        <f t="shared" si="2"/>
        <v>#REF!</v>
      </c>
      <c r="D41" s="84" t="str">
        <f t="shared" si="3"/>
        <v>#REF!</v>
      </c>
      <c r="E41" s="96"/>
      <c r="F41" s="102"/>
      <c r="G41" s="87" t="str">
        <f t="shared" si="4"/>
        <v/>
      </c>
      <c r="H41" s="88" t="str">
        <f t="shared" si="5"/>
        <v/>
      </c>
      <c r="I41" s="89" t="str">
        <f t="shared" si="6"/>
        <v/>
      </c>
      <c r="J41" s="96"/>
      <c r="K41" s="100"/>
      <c r="L41" s="101"/>
      <c r="M41" s="101"/>
      <c r="N41" s="92" t="str">
        <f>IFERROR(
ROUND(
IF(D41='Tabelas de Apoio'!$X$34,((K41*'Tabelas de Apoio'!$AB$34)+(L41*'Tabelas de Apoio'!$AD$34)+(M41*'Tabelas de Apoio'!$AF$34))/SUM('Tabelas de Apoio'!$AB$34:$AG$34),
IF(D41='Tabelas de Apoio'!$X$35,((K41*'Tabelas de Apoio'!$AB$35)+(L41*'Tabelas de Apoio'!$AD$35)+(M41*'Tabelas de Apoio'!$AF$35))/SUM('Tabelas de Apoio'!$AB$35:$AG$35),
IF(D41='Tabelas de Apoio'!$X$36,((K41*'Tabelas de Apoio'!$AB$36)+(L41*'Tabelas de Apoio'!$AD$36)+(M41*'Tabelas de Apoio'!$AF$36))/SUM('Tabelas de Apoio'!$AB$36:$AG$36),
IF(D41='Tabelas de Apoio'!$X$37,((K41*'Tabelas de Apoio'!$AB$37)+(L41*'Tabelas de Apoio'!$AD$37)+(M41*'Tabelas de Apoio'!$AF$37))/SUM('Tabelas de Apoio'!$AB$37:$AG$37),
IF(D41='Tabelas de Apoio'!$X$38,((K41*'Tabelas de Apoio'!$AB$38)+(L41*'Tabelas de Apoio'!$AD$38)+(M41*'Tabelas de Apoio'!$AF$38))/SUM('Tabelas de Apoio'!$AB$38:$AG$38),
IF(D41='Tabelas de Apoio'!$X$39,((K41*'Tabelas de Apoio'!$AB$39)+(L41*'Tabelas de Apoio'!$AD$39)+(M41*'Tabelas de Apoio'!$AF$39))/SUM('Tabelas de Apoio'!$AB$39:$AG$39),
IF(D41='Tabelas de Apoio'!$X$40,((K41*'Tabelas de Apoio'!$AB$40)+(L41*'Tabelas de Apoio'!$AD$40)+(M41*'Tabelas de Apoio'!$AF$40))/SUM('Tabelas de Apoio'!$AB$40:$AG$40),
IF(D41='Tabelas de Apoio'!$X$41,((K41*'Tabelas de Apoio'!$AB$41)+(L41*'Tabelas de Apoio'!$AD$41)+(M41*'Tabelas de Apoio'!$AF$41))/SUM('Tabelas de Apoio'!$AB$41:$AG$41),
IF(D41='Tabelas de Apoio'!$X$42,((K41*'Tabelas de Apoio'!$AB$42)+(L41*'Tabelas de Apoio'!$AD$42)+(M41*'Tabelas de Apoio'!$AF$42))/SUM('Tabelas de Apoio'!$AB$42:$AG$42),
IF(D41='Tabelas de Apoio'!$X$43,((K41*'Tabelas de Apoio'!$AB$43)+(L41*'Tabelas de Apoio'!$AD$43)+(M41*'Tabelas de Apoio'!$AF$43))/SUM('Tabelas de Apoio'!$AB$43:$AG$43),
IF(D41='Tabelas de Apoio'!$X$44,((K41*'Tabelas de Apoio'!$AB$44)+(L41*'Tabelas de Apoio'!$AD$44)+(M41*'Tabelas de Apoio'!$AF$44))/SUM('Tabelas de Apoio'!$AB$44:$AG$44),
IF(D41='Tabelas de Apoio'!$X$45,((K41*'Tabelas de Apoio'!$AB$45)+(L41*'Tabelas de Apoio'!$AD$45)+(M41*'Tabelas de Apoio'!$AF$45))/SUM('Tabelas de Apoio'!$AB$45:$AG$45),
IF(D41='Tabelas de Apoio'!$X$46,((K41*'Tabelas de Apoio'!$AB$46)+(L41*'Tabelas de Apoio'!$AD$46)+(M41*'Tabelas de Apoio'!$AF$46))/SUM('Tabelas de Apoio'!$AB$46:$AG$46),
IF(D41='Tabelas de Apoio'!$X$47,((K41*'Tabelas de Apoio'!$AB$47)+(L41*'Tabelas de Apoio'!$AD$47)+(M41*'Tabelas de Apoio'!$AF$47))/SUM('Tabelas de Apoio'!$AB$47:$AG$47),
IF(D41='Tabelas de Apoio'!$X$48,((K41*'Tabelas de Apoio'!$AB$48)+(L41*'Tabelas de Apoio'!$AD$48)+(M41*'Tabelas de Apoio'!$AF$48))/SUM('Tabelas de Apoio'!$AB$48:$AG$48),
IF(D41='Tabelas de Apoio'!$X$49,((K41*'Tabelas de Apoio'!$AB$49)+(L41*'Tabelas de Apoio'!$AD$49)+(M41*'Tabelas de Apoio'!$AF$49))/SUM('Tabelas de Apoio'!$AB$49:$AG$49),
IF(D41='Tabelas de Apoio'!$X$50,((K41*'Tabelas de Apoio'!$AB$50)+(L41*'Tabelas de Apoio'!$AD$50)+(M41*'Tabelas de Apoio'!$AF$50))/SUM('Tabelas de Apoio'!$AB$50:$AG$50),
IF(D41='Tabelas de Apoio'!$X$51,((K41*'Tabelas de Apoio'!$AB$51)+(L41*'Tabelas de Apoio'!$AD$51)+(M41*'Tabelas de Apoio'!$AF$51))/SUM('Tabelas de Apoio'!$AB$51:$AG$51),
IF(D41='Tabelas de Apoio'!$X$52,((K41*'Tabelas de Apoio'!$AB$52)+(L41*'Tabelas de Apoio'!$AD$52)+(M41*'Tabelas de Apoio'!$AF$52))/SUM('Tabelas de Apoio'!$AB$52:$AG$52),
IF(D41='Tabelas de Apoio'!$X$53,((K41*'Tabelas de Apoio'!$AB$53)+(L41*'Tabelas de Apoio'!$AD$53)+(M41*'Tabelas de Apoio'!$AF$53))/SUM('Tabelas de Apoio'!$AB$53:$AG$53),
)))))))))))))))))))),0),"-")</f>
        <v>-</v>
      </c>
      <c r="O41" s="96"/>
      <c r="P41" s="93" t="str">
        <f t="shared" si="7"/>
        <v>-</v>
      </c>
      <c r="Q41" s="94" t="str">
        <f>IFERROR(
VLOOKUP(P41,'Tabelas de Apoio'!$X$4:$Z$29,2,0),"-")</f>
        <v>-</v>
      </c>
      <c r="R41" s="95" t="str">
        <f>IFERROR(
VLOOKUP(P41,'Tabelas de Apoio'!$X$4:$Z$29,3,0),"-")</f>
        <v>-</v>
      </c>
      <c r="S41" s="59"/>
    </row>
    <row r="42" ht="45.0" customHeight="1">
      <c r="A42" s="82">
        <v>37.0</v>
      </c>
      <c r="B42" s="83" t="str">
        <f t="shared" si="1"/>
        <v>#REF!</v>
      </c>
      <c r="C42" s="83" t="str">
        <f t="shared" si="2"/>
        <v>#REF!</v>
      </c>
      <c r="D42" s="84" t="str">
        <f t="shared" si="3"/>
        <v>#REF!</v>
      </c>
      <c r="E42" s="96"/>
      <c r="F42" s="102"/>
      <c r="G42" s="87" t="str">
        <f t="shared" si="4"/>
        <v/>
      </c>
      <c r="H42" s="88" t="str">
        <f t="shared" si="5"/>
        <v/>
      </c>
      <c r="I42" s="89" t="str">
        <f t="shared" si="6"/>
        <v/>
      </c>
      <c r="J42" s="96"/>
      <c r="K42" s="100"/>
      <c r="L42" s="101"/>
      <c r="M42" s="101"/>
      <c r="N42" s="92" t="str">
        <f>IFERROR(
ROUND(
IF(D42='Tabelas de Apoio'!$X$34,((K42*'Tabelas de Apoio'!$AB$34)+(L42*'Tabelas de Apoio'!$AD$34)+(M42*'Tabelas de Apoio'!$AF$34))/SUM('Tabelas de Apoio'!$AB$34:$AG$34),
IF(D42='Tabelas de Apoio'!$X$35,((K42*'Tabelas de Apoio'!$AB$35)+(L42*'Tabelas de Apoio'!$AD$35)+(M42*'Tabelas de Apoio'!$AF$35))/SUM('Tabelas de Apoio'!$AB$35:$AG$35),
IF(D42='Tabelas de Apoio'!$X$36,((K42*'Tabelas de Apoio'!$AB$36)+(L42*'Tabelas de Apoio'!$AD$36)+(M42*'Tabelas de Apoio'!$AF$36))/SUM('Tabelas de Apoio'!$AB$36:$AG$36),
IF(D42='Tabelas de Apoio'!$X$37,((K42*'Tabelas de Apoio'!$AB$37)+(L42*'Tabelas de Apoio'!$AD$37)+(M42*'Tabelas de Apoio'!$AF$37))/SUM('Tabelas de Apoio'!$AB$37:$AG$37),
IF(D42='Tabelas de Apoio'!$X$38,((K42*'Tabelas de Apoio'!$AB$38)+(L42*'Tabelas de Apoio'!$AD$38)+(M42*'Tabelas de Apoio'!$AF$38))/SUM('Tabelas de Apoio'!$AB$38:$AG$38),
IF(D42='Tabelas de Apoio'!$X$39,((K42*'Tabelas de Apoio'!$AB$39)+(L42*'Tabelas de Apoio'!$AD$39)+(M42*'Tabelas de Apoio'!$AF$39))/SUM('Tabelas de Apoio'!$AB$39:$AG$39),
IF(D42='Tabelas de Apoio'!$X$40,((K42*'Tabelas de Apoio'!$AB$40)+(L42*'Tabelas de Apoio'!$AD$40)+(M42*'Tabelas de Apoio'!$AF$40))/SUM('Tabelas de Apoio'!$AB$40:$AG$40),
IF(D42='Tabelas de Apoio'!$X$41,((K42*'Tabelas de Apoio'!$AB$41)+(L42*'Tabelas de Apoio'!$AD$41)+(M42*'Tabelas de Apoio'!$AF$41))/SUM('Tabelas de Apoio'!$AB$41:$AG$41),
IF(D42='Tabelas de Apoio'!$X$42,((K42*'Tabelas de Apoio'!$AB$42)+(L42*'Tabelas de Apoio'!$AD$42)+(M42*'Tabelas de Apoio'!$AF$42))/SUM('Tabelas de Apoio'!$AB$42:$AG$42),
IF(D42='Tabelas de Apoio'!$X$43,((K42*'Tabelas de Apoio'!$AB$43)+(L42*'Tabelas de Apoio'!$AD$43)+(M42*'Tabelas de Apoio'!$AF$43))/SUM('Tabelas de Apoio'!$AB$43:$AG$43),
IF(D42='Tabelas de Apoio'!$X$44,((K42*'Tabelas de Apoio'!$AB$44)+(L42*'Tabelas de Apoio'!$AD$44)+(M42*'Tabelas de Apoio'!$AF$44))/SUM('Tabelas de Apoio'!$AB$44:$AG$44),
IF(D42='Tabelas de Apoio'!$X$45,((K42*'Tabelas de Apoio'!$AB$45)+(L42*'Tabelas de Apoio'!$AD$45)+(M42*'Tabelas de Apoio'!$AF$45))/SUM('Tabelas de Apoio'!$AB$45:$AG$45),
IF(D42='Tabelas de Apoio'!$X$46,((K42*'Tabelas de Apoio'!$AB$46)+(L42*'Tabelas de Apoio'!$AD$46)+(M42*'Tabelas de Apoio'!$AF$46))/SUM('Tabelas de Apoio'!$AB$46:$AG$46),
IF(D42='Tabelas de Apoio'!$X$47,((K42*'Tabelas de Apoio'!$AB$47)+(L42*'Tabelas de Apoio'!$AD$47)+(M42*'Tabelas de Apoio'!$AF$47))/SUM('Tabelas de Apoio'!$AB$47:$AG$47),
IF(D42='Tabelas de Apoio'!$X$48,((K42*'Tabelas de Apoio'!$AB$48)+(L42*'Tabelas de Apoio'!$AD$48)+(M42*'Tabelas de Apoio'!$AF$48))/SUM('Tabelas de Apoio'!$AB$48:$AG$48),
IF(D42='Tabelas de Apoio'!$X$49,((K42*'Tabelas de Apoio'!$AB$49)+(L42*'Tabelas de Apoio'!$AD$49)+(M42*'Tabelas de Apoio'!$AF$49))/SUM('Tabelas de Apoio'!$AB$49:$AG$49),
IF(D42='Tabelas de Apoio'!$X$50,((K42*'Tabelas de Apoio'!$AB$50)+(L42*'Tabelas de Apoio'!$AD$50)+(M42*'Tabelas de Apoio'!$AF$50))/SUM('Tabelas de Apoio'!$AB$50:$AG$50),
IF(D42='Tabelas de Apoio'!$X$51,((K42*'Tabelas de Apoio'!$AB$51)+(L42*'Tabelas de Apoio'!$AD$51)+(M42*'Tabelas de Apoio'!$AF$51))/SUM('Tabelas de Apoio'!$AB$51:$AG$51),
IF(D42='Tabelas de Apoio'!$X$52,((K42*'Tabelas de Apoio'!$AB$52)+(L42*'Tabelas de Apoio'!$AD$52)+(M42*'Tabelas de Apoio'!$AF$52))/SUM('Tabelas de Apoio'!$AB$52:$AG$52),
IF(D42='Tabelas de Apoio'!$X$53,((K42*'Tabelas de Apoio'!$AB$53)+(L42*'Tabelas de Apoio'!$AD$53)+(M42*'Tabelas de Apoio'!$AF$53))/SUM('Tabelas de Apoio'!$AB$53:$AG$53),
)))))))))))))))))))),0),"-")</f>
        <v>-</v>
      </c>
      <c r="O42" s="96"/>
      <c r="P42" s="93" t="str">
        <f t="shared" si="7"/>
        <v>-</v>
      </c>
      <c r="Q42" s="94" t="str">
        <f>IFERROR(
VLOOKUP(P42,'Tabelas de Apoio'!$X$4:$Z$29,2,0),"-")</f>
        <v>-</v>
      </c>
      <c r="R42" s="95" t="str">
        <f>IFERROR(
VLOOKUP(P42,'Tabelas de Apoio'!$X$4:$Z$29,3,0),"-")</f>
        <v>-</v>
      </c>
      <c r="S42" s="59"/>
    </row>
    <row r="43" ht="45.0" customHeight="1">
      <c r="A43" s="82">
        <v>38.0</v>
      </c>
      <c r="B43" s="83" t="str">
        <f t="shared" si="1"/>
        <v>#REF!</v>
      </c>
      <c r="C43" s="83" t="str">
        <f t="shared" si="2"/>
        <v>#REF!</v>
      </c>
      <c r="D43" s="84" t="str">
        <f t="shared" si="3"/>
        <v>#REF!</v>
      </c>
      <c r="E43" s="96"/>
      <c r="F43" s="102"/>
      <c r="G43" s="87" t="str">
        <f t="shared" si="4"/>
        <v/>
      </c>
      <c r="H43" s="88" t="str">
        <f t="shared" si="5"/>
        <v/>
      </c>
      <c r="I43" s="89" t="str">
        <f t="shared" si="6"/>
        <v/>
      </c>
      <c r="J43" s="96"/>
      <c r="K43" s="100"/>
      <c r="L43" s="101"/>
      <c r="M43" s="101"/>
      <c r="N43" s="92" t="str">
        <f>IFERROR(
ROUND(
IF(D43='Tabelas de Apoio'!$X$34,((K43*'Tabelas de Apoio'!$AB$34)+(L43*'Tabelas de Apoio'!$AD$34)+(M43*'Tabelas de Apoio'!$AF$34))/SUM('Tabelas de Apoio'!$AB$34:$AG$34),
IF(D43='Tabelas de Apoio'!$X$35,((K43*'Tabelas de Apoio'!$AB$35)+(L43*'Tabelas de Apoio'!$AD$35)+(M43*'Tabelas de Apoio'!$AF$35))/SUM('Tabelas de Apoio'!$AB$35:$AG$35),
IF(D43='Tabelas de Apoio'!$X$36,((K43*'Tabelas de Apoio'!$AB$36)+(L43*'Tabelas de Apoio'!$AD$36)+(M43*'Tabelas de Apoio'!$AF$36))/SUM('Tabelas de Apoio'!$AB$36:$AG$36),
IF(D43='Tabelas de Apoio'!$X$37,((K43*'Tabelas de Apoio'!$AB$37)+(L43*'Tabelas de Apoio'!$AD$37)+(M43*'Tabelas de Apoio'!$AF$37))/SUM('Tabelas de Apoio'!$AB$37:$AG$37),
IF(D43='Tabelas de Apoio'!$X$38,((K43*'Tabelas de Apoio'!$AB$38)+(L43*'Tabelas de Apoio'!$AD$38)+(M43*'Tabelas de Apoio'!$AF$38))/SUM('Tabelas de Apoio'!$AB$38:$AG$38),
IF(D43='Tabelas de Apoio'!$X$39,((K43*'Tabelas de Apoio'!$AB$39)+(L43*'Tabelas de Apoio'!$AD$39)+(M43*'Tabelas de Apoio'!$AF$39))/SUM('Tabelas de Apoio'!$AB$39:$AG$39),
IF(D43='Tabelas de Apoio'!$X$40,((K43*'Tabelas de Apoio'!$AB$40)+(L43*'Tabelas de Apoio'!$AD$40)+(M43*'Tabelas de Apoio'!$AF$40))/SUM('Tabelas de Apoio'!$AB$40:$AG$40),
IF(D43='Tabelas de Apoio'!$X$41,((K43*'Tabelas de Apoio'!$AB$41)+(L43*'Tabelas de Apoio'!$AD$41)+(M43*'Tabelas de Apoio'!$AF$41))/SUM('Tabelas de Apoio'!$AB$41:$AG$41),
IF(D43='Tabelas de Apoio'!$X$42,((K43*'Tabelas de Apoio'!$AB$42)+(L43*'Tabelas de Apoio'!$AD$42)+(M43*'Tabelas de Apoio'!$AF$42))/SUM('Tabelas de Apoio'!$AB$42:$AG$42),
IF(D43='Tabelas de Apoio'!$X$43,((K43*'Tabelas de Apoio'!$AB$43)+(L43*'Tabelas de Apoio'!$AD$43)+(M43*'Tabelas de Apoio'!$AF$43))/SUM('Tabelas de Apoio'!$AB$43:$AG$43),
IF(D43='Tabelas de Apoio'!$X$44,((K43*'Tabelas de Apoio'!$AB$44)+(L43*'Tabelas de Apoio'!$AD$44)+(M43*'Tabelas de Apoio'!$AF$44))/SUM('Tabelas de Apoio'!$AB$44:$AG$44),
IF(D43='Tabelas de Apoio'!$X$45,((K43*'Tabelas de Apoio'!$AB$45)+(L43*'Tabelas de Apoio'!$AD$45)+(M43*'Tabelas de Apoio'!$AF$45))/SUM('Tabelas de Apoio'!$AB$45:$AG$45),
IF(D43='Tabelas de Apoio'!$X$46,((K43*'Tabelas de Apoio'!$AB$46)+(L43*'Tabelas de Apoio'!$AD$46)+(M43*'Tabelas de Apoio'!$AF$46))/SUM('Tabelas de Apoio'!$AB$46:$AG$46),
IF(D43='Tabelas de Apoio'!$X$47,((K43*'Tabelas de Apoio'!$AB$47)+(L43*'Tabelas de Apoio'!$AD$47)+(M43*'Tabelas de Apoio'!$AF$47))/SUM('Tabelas de Apoio'!$AB$47:$AG$47),
IF(D43='Tabelas de Apoio'!$X$48,((K43*'Tabelas de Apoio'!$AB$48)+(L43*'Tabelas de Apoio'!$AD$48)+(M43*'Tabelas de Apoio'!$AF$48))/SUM('Tabelas de Apoio'!$AB$48:$AG$48),
IF(D43='Tabelas de Apoio'!$X$49,((K43*'Tabelas de Apoio'!$AB$49)+(L43*'Tabelas de Apoio'!$AD$49)+(M43*'Tabelas de Apoio'!$AF$49))/SUM('Tabelas de Apoio'!$AB$49:$AG$49),
IF(D43='Tabelas de Apoio'!$X$50,((K43*'Tabelas de Apoio'!$AB$50)+(L43*'Tabelas de Apoio'!$AD$50)+(M43*'Tabelas de Apoio'!$AF$50))/SUM('Tabelas de Apoio'!$AB$50:$AG$50),
IF(D43='Tabelas de Apoio'!$X$51,((K43*'Tabelas de Apoio'!$AB$51)+(L43*'Tabelas de Apoio'!$AD$51)+(M43*'Tabelas de Apoio'!$AF$51))/SUM('Tabelas de Apoio'!$AB$51:$AG$51),
IF(D43='Tabelas de Apoio'!$X$52,((K43*'Tabelas de Apoio'!$AB$52)+(L43*'Tabelas de Apoio'!$AD$52)+(M43*'Tabelas de Apoio'!$AF$52))/SUM('Tabelas de Apoio'!$AB$52:$AG$52),
IF(D43='Tabelas de Apoio'!$X$53,((K43*'Tabelas de Apoio'!$AB$53)+(L43*'Tabelas de Apoio'!$AD$53)+(M43*'Tabelas de Apoio'!$AF$53))/SUM('Tabelas de Apoio'!$AB$53:$AG$53),
)))))))))))))))))))),0),"-")</f>
        <v>-</v>
      </c>
      <c r="O43" s="96"/>
      <c r="P43" s="93" t="str">
        <f t="shared" si="7"/>
        <v>-</v>
      </c>
      <c r="Q43" s="94" t="str">
        <f>IFERROR(
VLOOKUP(P43,'Tabelas de Apoio'!$X$4:$Z$29,2,0),"-")</f>
        <v>-</v>
      </c>
      <c r="R43" s="95" t="str">
        <f>IFERROR(
VLOOKUP(P43,'Tabelas de Apoio'!$X$4:$Z$29,3,0),"-")</f>
        <v>-</v>
      </c>
      <c r="S43" s="59"/>
    </row>
    <row r="44" ht="45.0" customHeight="1">
      <c r="A44" s="82">
        <v>39.0</v>
      </c>
      <c r="B44" s="83" t="str">
        <f t="shared" si="1"/>
        <v>#REF!</v>
      </c>
      <c r="C44" s="83" t="str">
        <f t="shared" si="2"/>
        <v>#REF!</v>
      </c>
      <c r="D44" s="84" t="str">
        <f t="shared" si="3"/>
        <v>#REF!</v>
      </c>
      <c r="E44" s="96"/>
      <c r="F44" s="102"/>
      <c r="G44" s="87" t="str">
        <f t="shared" si="4"/>
        <v/>
      </c>
      <c r="H44" s="88" t="str">
        <f t="shared" si="5"/>
        <v/>
      </c>
      <c r="I44" s="89" t="str">
        <f t="shared" si="6"/>
        <v/>
      </c>
      <c r="J44" s="96"/>
      <c r="K44" s="100"/>
      <c r="L44" s="101"/>
      <c r="M44" s="101"/>
      <c r="N44" s="92" t="str">
        <f>IFERROR(
ROUND(
IF(D44='Tabelas de Apoio'!$X$34,((K44*'Tabelas de Apoio'!$AB$34)+(L44*'Tabelas de Apoio'!$AD$34)+(M44*'Tabelas de Apoio'!$AF$34))/SUM('Tabelas de Apoio'!$AB$34:$AG$34),
IF(D44='Tabelas de Apoio'!$X$35,((K44*'Tabelas de Apoio'!$AB$35)+(L44*'Tabelas de Apoio'!$AD$35)+(M44*'Tabelas de Apoio'!$AF$35))/SUM('Tabelas de Apoio'!$AB$35:$AG$35),
IF(D44='Tabelas de Apoio'!$X$36,((K44*'Tabelas de Apoio'!$AB$36)+(L44*'Tabelas de Apoio'!$AD$36)+(M44*'Tabelas de Apoio'!$AF$36))/SUM('Tabelas de Apoio'!$AB$36:$AG$36),
IF(D44='Tabelas de Apoio'!$X$37,((K44*'Tabelas de Apoio'!$AB$37)+(L44*'Tabelas de Apoio'!$AD$37)+(M44*'Tabelas de Apoio'!$AF$37))/SUM('Tabelas de Apoio'!$AB$37:$AG$37),
IF(D44='Tabelas de Apoio'!$X$38,((K44*'Tabelas de Apoio'!$AB$38)+(L44*'Tabelas de Apoio'!$AD$38)+(M44*'Tabelas de Apoio'!$AF$38))/SUM('Tabelas de Apoio'!$AB$38:$AG$38),
IF(D44='Tabelas de Apoio'!$X$39,((K44*'Tabelas de Apoio'!$AB$39)+(L44*'Tabelas de Apoio'!$AD$39)+(M44*'Tabelas de Apoio'!$AF$39))/SUM('Tabelas de Apoio'!$AB$39:$AG$39),
IF(D44='Tabelas de Apoio'!$X$40,((K44*'Tabelas de Apoio'!$AB$40)+(L44*'Tabelas de Apoio'!$AD$40)+(M44*'Tabelas de Apoio'!$AF$40))/SUM('Tabelas de Apoio'!$AB$40:$AG$40),
IF(D44='Tabelas de Apoio'!$X$41,((K44*'Tabelas de Apoio'!$AB$41)+(L44*'Tabelas de Apoio'!$AD$41)+(M44*'Tabelas de Apoio'!$AF$41))/SUM('Tabelas de Apoio'!$AB$41:$AG$41),
IF(D44='Tabelas de Apoio'!$X$42,((K44*'Tabelas de Apoio'!$AB$42)+(L44*'Tabelas de Apoio'!$AD$42)+(M44*'Tabelas de Apoio'!$AF$42))/SUM('Tabelas de Apoio'!$AB$42:$AG$42),
IF(D44='Tabelas de Apoio'!$X$43,((K44*'Tabelas de Apoio'!$AB$43)+(L44*'Tabelas de Apoio'!$AD$43)+(M44*'Tabelas de Apoio'!$AF$43))/SUM('Tabelas de Apoio'!$AB$43:$AG$43),
IF(D44='Tabelas de Apoio'!$X$44,((K44*'Tabelas de Apoio'!$AB$44)+(L44*'Tabelas de Apoio'!$AD$44)+(M44*'Tabelas de Apoio'!$AF$44))/SUM('Tabelas de Apoio'!$AB$44:$AG$44),
IF(D44='Tabelas de Apoio'!$X$45,((K44*'Tabelas de Apoio'!$AB$45)+(L44*'Tabelas de Apoio'!$AD$45)+(M44*'Tabelas de Apoio'!$AF$45))/SUM('Tabelas de Apoio'!$AB$45:$AG$45),
IF(D44='Tabelas de Apoio'!$X$46,((K44*'Tabelas de Apoio'!$AB$46)+(L44*'Tabelas de Apoio'!$AD$46)+(M44*'Tabelas de Apoio'!$AF$46))/SUM('Tabelas de Apoio'!$AB$46:$AG$46),
IF(D44='Tabelas de Apoio'!$X$47,((K44*'Tabelas de Apoio'!$AB$47)+(L44*'Tabelas de Apoio'!$AD$47)+(M44*'Tabelas de Apoio'!$AF$47))/SUM('Tabelas de Apoio'!$AB$47:$AG$47),
IF(D44='Tabelas de Apoio'!$X$48,((K44*'Tabelas de Apoio'!$AB$48)+(L44*'Tabelas de Apoio'!$AD$48)+(M44*'Tabelas de Apoio'!$AF$48))/SUM('Tabelas de Apoio'!$AB$48:$AG$48),
IF(D44='Tabelas de Apoio'!$X$49,((K44*'Tabelas de Apoio'!$AB$49)+(L44*'Tabelas de Apoio'!$AD$49)+(M44*'Tabelas de Apoio'!$AF$49))/SUM('Tabelas de Apoio'!$AB$49:$AG$49),
IF(D44='Tabelas de Apoio'!$X$50,((K44*'Tabelas de Apoio'!$AB$50)+(L44*'Tabelas de Apoio'!$AD$50)+(M44*'Tabelas de Apoio'!$AF$50))/SUM('Tabelas de Apoio'!$AB$50:$AG$50),
IF(D44='Tabelas de Apoio'!$X$51,((K44*'Tabelas de Apoio'!$AB$51)+(L44*'Tabelas de Apoio'!$AD$51)+(M44*'Tabelas de Apoio'!$AF$51))/SUM('Tabelas de Apoio'!$AB$51:$AG$51),
IF(D44='Tabelas de Apoio'!$X$52,((K44*'Tabelas de Apoio'!$AB$52)+(L44*'Tabelas de Apoio'!$AD$52)+(M44*'Tabelas de Apoio'!$AF$52))/SUM('Tabelas de Apoio'!$AB$52:$AG$52),
IF(D44='Tabelas de Apoio'!$X$53,((K44*'Tabelas de Apoio'!$AB$53)+(L44*'Tabelas de Apoio'!$AD$53)+(M44*'Tabelas de Apoio'!$AF$53))/SUM('Tabelas de Apoio'!$AB$53:$AG$53),
)))))))))))))))))))),0),"-")</f>
        <v>-</v>
      </c>
      <c r="O44" s="96"/>
      <c r="P44" s="93" t="str">
        <f t="shared" si="7"/>
        <v>-</v>
      </c>
      <c r="Q44" s="94" t="str">
        <f>IFERROR(
VLOOKUP(P44,'Tabelas de Apoio'!$X$4:$Z$29,2,0),"-")</f>
        <v>-</v>
      </c>
      <c r="R44" s="95" t="str">
        <f>IFERROR(
VLOOKUP(P44,'Tabelas de Apoio'!$X$4:$Z$29,3,0),"-")</f>
        <v>-</v>
      </c>
      <c r="S44" s="59"/>
    </row>
    <row r="45" ht="45.0" customHeight="1">
      <c r="A45" s="82">
        <v>40.0</v>
      </c>
      <c r="B45" s="83" t="str">
        <f t="shared" si="1"/>
        <v>#REF!</v>
      </c>
      <c r="C45" s="83" t="str">
        <f t="shared" si="2"/>
        <v>#REF!</v>
      </c>
      <c r="D45" s="84" t="str">
        <f t="shared" si="3"/>
        <v>#REF!</v>
      </c>
      <c r="E45" s="96"/>
      <c r="F45" s="102"/>
      <c r="G45" s="87" t="str">
        <f t="shared" si="4"/>
        <v/>
      </c>
      <c r="H45" s="88" t="str">
        <f t="shared" si="5"/>
        <v/>
      </c>
      <c r="I45" s="89" t="str">
        <f t="shared" si="6"/>
        <v/>
      </c>
      <c r="J45" s="96"/>
      <c r="K45" s="100"/>
      <c r="L45" s="101"/>
      <c r="M45" s="101"/>
      <c r="N45" s="92" t="str">
        <f>IFERROR(
ROUND(
IF(D45='Tabelas de Apoio'!$X$34,((K45*'Tabelas de Apoio'!$AB$34)+(L45*'Tabelas de Apoio'!$AD$34)+(M45*'Tabelas de Apoio'!$AF$34))/SUM('Tabelas de Apoio'!$AB$34:$AG$34),
IF(D45='Tabelas de Apoio'!$X$35,((K45*'Tabelas de Apoio'!$AB$35)+(L45*'Tabelas de Apoio'!$AD$35)+(M45*'Tabelas de Apoio'!$AF$35))/SUM('Tabelas de Apoio'!$AB$35:$AG$35),
IF(D45='Tabelas de Apoio'!$X$36,((K45*'Tabelas de Apoio'!$AB$36)+(L45*'Tabelas de Apoio'!$AD$36)+(M45*'Tabelas de Apoio'!$AF$36))/SUM('Tabelas de Apoio'!$AB$36:$AG$36),
IF(D45='Tabelas de Apoio'!$X$37,((K45*'Tabelas de Apoio'!$AB$37)+(L45*'Tabelas de Apoio'!$AD$37)+(M45*'Tabelas de Apoio'!$AF$37))/SUM('Tabelas de Apoio'!$AB$37:$AG$37),
IF(D45='Tabelas de Apoio'!$X$38,((K45*'Tabelas de Apoio'!$AB$38)+(L45*'Tabelas de Apoio'!$AD$38)+(M45*'Tabelas de Apoio'!$AF$38))/SUM('Tabelas de Apoio'!$AB$38:$AG$38),
IF(D45='Tabelas de Apoio'!$X$39,((K45*'Tabelas de Apoio'!$AB$39)+(L45*'Tabelas de Apoio'!$AD$39)+(M45*'Tabelas de Apoio'!$AF$39))/SUM('Tabelas de Apoio'!$AB$39:$AG$39),
IF(D45='Tabelas de Apoio'!$X$40,((K45*'Tabelas de Apoio'!$AB$40)+(L45*'Tabelas de Apoio'!$AD$40)+(M45*'Tabelas de Apoio'!$AF$40))/SUM('Tabelas de Apoio'!$AB$40:$AG$40),
IF(D45='Tabelas de Apoio'!$X$41,((K45*'Tabelas de Apoio'!$AB$41)+(L45*'Tabelas de Apoio'!$AD$41)+(M45*'Tabelas de Apoio'!$AF$41))/SUM('Tabelas de Apoio'!$AB$41:$AG$41),
IF(D45='Tabelas de Apoio'!$X$42,((K45*'Tabelas de Apoio'!$AB$42)+(L45*'Tabelas de Apoio'!$AD$42)+(M45*'Tabelas de Apoio'!$AF$42))/SUM('Tabelas de Apoio'!$AB$42:$AG$42),
IF(D45='Tabelas de Apoio'!$X$43,((K45*'Tabelas de Apoio'!$AB$43)+(L45*'Tabelas de Apoio'!$AD$43)+(M45*'Tabelas de Apoio'!$AF$43))/SUM('Tabelas de Apoio'!$AB$43:$AG$43),
IF(D45='Tabelas de Apoio'!$X$44,((K45*'Tabelas de Apoio'!$AB$44)+(L45*'Tabelas de Apoio'!$AD$44)+(M45*'Tabelas de Apoio'!$AF$44))/SUM('Tabelas de Apoio'!$AB$44:$AG$44),
IF(D45='Tabelas de Apoio'!$X$45,((K45*'Tabelas de Apoio'!$AB$45)+(L45*'Tabelas de Apoio'!$AD$45)+(M45*'Tabelas de Apoio'!$AF$45))/SUM('Tabelas de Apoio'!$AB$45:$AG$45),
IF(D45='Tabelas de Apoio'!$X$46,((K45*'Tabelas de Apoio'!$AB$46)+(L45*'Tabelas de Apoio'!$AD$46)+(M45*'Tabelas de Apoio'!$AF$46))/SUM('Tabelas de Apoio'!$AB$46:$AG$46),
IF(D45='Tabelas de Apoio'!$X$47,((K45*'Tabelas de Apoio'!$AB$47)+(L45*'Tabelas de Apoio'!$AD$47)+(M45*'Tabelas de Apoio'!$AF$47))/SUM('Tabelas de Apoio'!$AB$47:$AG$47),
IF(D45='Tabelas de Apoio'!$X$48,((K45*'Tabelas de Apoio'!$AB$48)+(L45*'Tabelas de Apoio'!$AD$48)+(M45*'Tabelas de Apoio'!$AF$48))/SUM('Tabelas de Apoio'!$AB$48:$AG$48),
IF(D45='Tabelas de Apoio'!$X$49,((K45*'Tabelas de Apoio'!$AB$49)+(L45*'Tabelas de Apoio'!$AD$49)+(M45*'Tabelas de Apoio'!$AF$49))/SUM('Tabelas de Apoio'!$AB$49:$AG$49),
IF(D45='Tabelas de Apoio'!$X$50,((K45*'Tabelas de Apoio'!$AB$50)+(L45*'Tabelas de Apoio'!$AD$50)+(M45*'Tabelas de Apoio'!$AF$50))/SUM('Tabelas de Apoio'!$AB$50:$AG$50),
IF(D45='Tabelas de Apoio'!$X$51,((K45*'Tabelas de Apoio'!$AB$51)+(L45*'Tabelas de Apoio'!$AD$51)+(M45*'Tabelas de Apoio'!$AF$51))/SUM('Tabelas de Apoio'!$AB$51:$AG$51),
IF(D45='Tabelas de Apoio'!$X$52,((K45*'Tabelas de Apoio'!$AB$52)+(L45*'Tabelas de Apoio'!$AD$52)+(M45*'Tabelas de Apoio'!$AF$52))/SUM('Tabelas de Apoio'!$AB$52:$AG$52),
IF(D45='Tabelas de Apoio'!$X$53,((K45*'Tabelas de Apoio'!$AB$53)+(L45*'Tabelas de Apoio'!$AD$53)+(M45*'Tabelas de Apoio'!$AF$53))/SUM('Tabelas de Apoio'!$AB$53:$AG$53),
)))))))))))))))))))),0),"-")</f>
        <v>-</v>
      </c>
      <c r="O45" s="96"/>
      <c r="P45" s="93" t="str">
        <f t="shared" si="7"/>
        <v>-</v>
      </c>
      <c r="Q45" s="94" t="str">
        <f>IFERROR(
VLOOKUP(P45,'Tabelas de Apoio'!$X$4:$Z$29,2,0),"-")</f>
        <v>-</v>
      </c>
      <c r="R45" s="95" t="str">
        <f>IFERROR(
VLOOKUP(P45,'Tabelas de Apoio'!$X$4:$Z$29,3,0),"-")</f>
        <v>-</v>
      </c>
      <c r="S45" s="59"/>
    </row>
    <row r="46" ht="45.0" customHeight="1">
      <c r="A46" s="82">
        <v>41.0</v>
      </c>
      <c r="B46" s="83" t="str">
        <f t="shared" si="1"/>
        <v>#REF!</v>
      </c>
      <c r="C46" s="83" t="str">
        <f t="shared" si="2"/>
        <v>#REF!</v>
      </c>
      <c r="D46" s="84" t="str">
        <f t="shared" si="3"/>
        <v>#REF!</v>
      </c>
      <c r="E46" s="96"/>
      <c r="F46" s="102"/>
      <c r="G46" s="87" t="str">
        <f t="shared" si="4"/>
        <v/>
      </c>
      <c r="H46" s="88" t="str">
        <f t="shared" si="5"/>
        <v/>
      </c>
      <c r="I46" s="89" t="str">
        <f t="shared" si="6"/>
        <v/>
      </c>
      <c r="J46" s="96"/>
      <c r="K46" s="100"/>
      <c r="L46" s="101"/>
      <c r="M46" s="101"/>
      <c r="N46" s="92" t="str">
        <f>IFERROR(
ROUND(
IF(D46='Tabelas de Apoio'!$X$34,((K46*'Tabelas de Apoio'!$AB$34)+(L46*'Tabelas de Apoio'!$AD$34)+(M46*'Tabelas de Apoio'!$AF$34))/SUM('Tabelas de Apoio'!$AB$34:$AG$34),
IF(D46='Tabelas de Apoio'!$X$35,((K46*'Tabelas de Apoio'!$AB$35)+(L46*'Tabelas de Apoio'!$AD$35)+(M46*'Tabelas de Apoio'!$AF$35))/SUM('Tabelas de Apoio'!$AB$35:$AG$35),
IF(D46='Tabelas de Apoio'!$X$36,((K46*'Tabelas de Apoio'!$AB$36)+(L46*'Tabelas de Apoio'!$AD$36)+(M46*'Tabelas de Apoio'!$AF$36))/SUM('Tabelas de Apoio'!$AB$36:$AG$36),
IF(D46='Tabelas de Apoio'!$X$37,((K46*'Tabelas de Apoio'!$AB$37)+(L46*'Tabelas de Apoio'!$AD$37)+(M46*'Tabelas de Apoio'!$AF$37))/SUM('Tabelas de Apoio'!$AB$37:$AG$37),
IF(D46='Tabelas de Apoio'!$X$38,((K46*'Tabelas de Apoio'!$AB$38)+(L46*'Tabelas de Apoio'!$AD$38)+(M46*'Tabelas de Apoio'!$AF$38))/SUM('Tabelas de Apoio'!$AB$38:$AG$38),
IF(D46='Tabelas de Apoio'!$X$39,((K46*'Tabelas de Apoio'!$AB$39)+(L46*'Tabelas de Apoio'!$AD$39)+(M46*'Tabelas de Apoio'!$AF$39))/SUM('Tabelas de Apoio'!$AB$39:$AG$39),
IF(D46='Tabelas de Apoio'!$X$40,((K46*'Tabelas de Apoio'!$AB$40)+(L46*'Tabelas de Apoio'!$AD$40)+(M46*'Tabelas de Apoio'!$AF$40))/SUM('Tabelas de Apoio'!$AB$40:$AG$40),
IF(D46='Tabelas de Apoio'!$X$41,((K46*'Tabelas de Apoio'!$AB$41)+(L46*'Tabelas de Apoio'!$AD$41)+(M46*'Tabelas de Apoio'!$AF$41))/SUM('Tabelas de Apoio'!$AB$41:$AG$41),
IF(D46='Tabelas de Apoio'!$X$42,((K46*'Tabelas de Apoio'!$AB$42)+(L46*'Tabelas de Apoio'!$AD$42)+(M46*'Tabelas de Apoio'!$AF$42))/SUM('Tabelas de Apoio'!$AB$42:$AG$42),
IF(D46='Tabelas de Apoio'!$X$43,((K46*'Tabelas de Apoio'!$AB$43)+(L46*'Tabelas de Apoio'!$AD$43)+(M46*'Tabelas de Apoio'!$AF$43))/SUM('Tabelas de Apoio'!$AB$43:$AG$43),
IF(D46='Tabelas de Apoio'!$X$44,((K46*'Tabelas de Apoio'!$AB$44)+(L46*'Tabelas de Apoio'!$AD$44)+(M46*'Tabelas de Apoio'!$AF$44))/SUM('Tabelas de Apoio'!$AB$44:$AG$44),
IF(D46='Tabelas de Apoio'!$X$45,((K46*'Tabelas de Apoio'!$AB$45)+(L46*'Tabelas de Apoio'!$AD$45)+(M46*'Tabelas de Apoio'!$AF$45))/SUM('Tabelas de Apoio'!$AB$45:$AG$45),
IF(D46='Tabelas de Apoio'!$X$46,((K46*'Tabelas de Apoio'!$AB$46)+(L46*'Tabelas de Apoio'!$AD$46)+(M46*'Tabelas de Apoio'!$AF$46))/SUM('Tabelas de Apoio'!$AB$46:$AG$46),
IF(D46='Tabelas de Apoio'!$X$47,((K46*'Tabelas de Apoio'!$AB$47)+(L46*'Tabelas de Apoio'!$AD$47)+(M46*'Tabelas de Apoio'!$AF$47))/SUM('Tabelas de Apoio'!$AB$47:$AG$47),
IF(D46='Tabelas de Apoio'!$X$48,((K46*'Tabelas de Apoio'!$AB$48)+(L46*'Tabelas de Apoio'!$AD$48)+(M46*'Tabelas de Apoio'!$AF$48))/SUM('Tabelas de Apoio'!$AB$48:$AG$48),
IF(D46='Tabelas de Apoio'!$X$49,((K46*'Tabelas de Apoio'!$AB$49)+(L46*'Tabelas de Apoio'!$AD$49)+(M46*'Tabelas de Apoio'!$AF$49))/SUM('Tabelas de Apoio'!$AB$49:$AG$49),
IF(D46='Tabelas de Apoio'!$X$50,((K46*'Tabelas de Apoio'!$AB$50)+(L46*'Tabelas de Apoio'!$AD$50)+(M46*'Tabelas de Apoio'!$AF$50))/SUM('Tabelas de Apoio'!$AB$50:$AG$50),
IF(D46='Tabelas de Apoio'!$X$51,((K46*'Tabelas de Apoio'!$AB$51)+(L46*'Tabelas de Apoio'!$AD$51)+(M46*'Tabelas de Apoio'!$AF$51))/SUM('Tabelas de Apoio'!$AB$51:$AG$51),
IF(D46='Tabelas de Apoio'!$X$52,((K46*'Tabelas de Apoio'!$AB$52)+(L46*'Tabelas de Apoio'!$AD$52)+(M46*'Tabelas de Apoio'!$AF$52))/SUM('Tabelas de Apoio'!$AB$52:$AG$52),
IF(D46='Tabelas de Apoio'!$X$53,((K46*'Tabelas de Apoio'!$AB$53)+(L46*'Tabelas de Apoio'!$AD$53)+(M46*'Tabelas de Apoio'!$AF$53))/SUM('Tabelas de Apoio'!$AB$53:$AG$53),
)))))))))))))))))))),0),"-")</f>
        <v>-</v>
      </c>
      <c r="O46" s="96"/>
      <c r="P46" s="93" t="str">
        <f t="shared" si="7"/>
        <v>-</v>
      </c>
      <c r="Q46" s="94" t="str">
        <f>IFERROR(
VLOOKUP(P46,'Tabelas de Apoio'!$X$4:$Z$29,2,0),"-")</f>
        <v>-</v>
      </c>
      <c r="R46" s="95" t="str">
        <f>IFERROR(
VLOOKUP(P46,'Tabelas de Apoio'!$X$4:$Z$29,3,0),"-")</f>
        <v>-</v>
      </c>
      <c r="S46" s="59"/>
    </row>
    <row r="47" ht="45.0" customHeight="1">
      <c r="A47" s="82">
        <v>42.0</v>
      </c>
      <c r="B47" s="83" t="str">
        <f t="shared" si="1"/>
        <v>#REF!</v>
      </c>
      <c r="C47" s="83" t="str">
        <f t="shared" si="2"/>
        <v>#REF!</v>
      </c>
      <c r="D47" s="84" t="str">
        <f t="shared" si="3"/>
        <v>#REF!</v>
      </c>
      <c r="E47" s="96"/>
      <c r="F47" s="102"/>
      <c r="G47" s="87" t="str">
        <f t="shared" si="4"/>
        <v/>
      </c>
      <c r="H47" s="88" t="str">
        <f t="shared" si="5"/>
        <v/>
      </c>
      <c r="I47" s="89" t="str">
        <f t="shared" si="6"/>
        <v/>
      </c>
      <c r="J47" s="96"/>
      <c r="K47" s="100"/>
      <c r="L47" s="101"/>
      <c r="M47" s="101"/>
      <c r="N47" s="92" t="str">
        <f>IFERROR(
ROUND(
IF(D47='Tabelas de Apoio'!$X$34,((K47*'Tabelas de Apoio'!$AB$34)+(L47*'Tabelas de Apoio'!$AD$34)+(M47*'Tabelas de Apoio'!$AF$34))/SUM('Tabelas de Apoio'!$AB$34:$AG$34),
IF(D47='Tabelas de Apoio'!$X$35,((K47*'Tabelas de Apoio'!$AB$35)+(L47*'Tabelas de Apoio'!$AD$35)+(M47*'Tabelas de Apoio'!$AF$35))/SUM('Tabelas de Apoio'!$AB$35:$AG$35),
IF(D47='Tabelas de Apoio'!$X$36,((K47*'Tabelas de Apoio'!$AB$36)+(L47*'Tabelas de Apoio'!$AD$36)+(M47*'Tabelas de Apoio'!$AF$36))/SUM('Tabelas de Apoio'!$AB$36:$AG$36),
IF(D47='Tabelas de Apoio'!$X$37,((K47*'Tabelas de Apoio'!$AB$37)+(L47*'Tabelas de Apoio'!$AD$37)+(M47*'Tabelas de Apoio'!$AF$37))/SUM('Tabelas de Apoio'!$AB$37:$AG$37),
IF(D47='Tabelas de Apoio'!$X$38,((K47*'Tabelas de Apoio'!$AB$38)+(L47*'Tabelas de Apoio'!$AD$38)+(M47*'Tabelas de Apoio'!$AF$38))/SUM('Tabelas de Apoio'!$AB$38:$AG$38),
IF(D47='Tabelas de Apoio'!$X$39,((K47*'Tabelas de Apoio'!$AB$39)+(L47*'Tabelas de Apoio'!$AD$39)+(M47*'Tabelas de Apoio'!$AF$39))/SUM('Tabelas de Apoio'!$AB$39:$AG$39),
IF(D47='Tabelas de Apoio'!$X$40,((K47*'Tabelas de Apoio'!$AB$40)+(L47*'Tabelas de Apoio'!$AD$40)+(M47*'Tabelas de Apoio'!$AF$40))/SUM('Tabelas de Apoio'!$AB$40:$AG$40),
IF(D47='Tabelas de Apoio'!$X$41,((K47*'Tabelas de Apoio'!$AB$41)+(L47*'Tabelas de Apoio'!$AD$41)+(M47*'Tabelas de Apoio'!$AF$41))/SUM('Tabelas de Apoio'!$AB$41:$AG$41),
IF(D47='Tabelas de Apoio'!$X$42,((K47*'Tabelas de Apoio'!$AB$42)+(L47*'Tabelas de Apoio'!$AD$42)+(M47*'Tabelas de Apoio'!$AF$42))/SUM('Tabelas de Apoio'!$AB$42:$AG$42),
IF(D47='Tabelas de Apoio'!$X$43,((K47*'Tabelas de Apoio'!$AB$43)+(L47*'Tabelas de Apoio'!$AD$43)+(M47*'Tabelas de Apoio'!$AF$43))/SUM('Tabelas de Apoio'!$AB$43:$AG$43),
IF(D47='Tabelas de Apoio'!$X$44,((K47*'Tabelas de Apoio'!$AB$44)+(L47*'Tabelas de Apoio'!$AD$44)+(M47*'Tabelas de Apoio'!$AF$44))/SUM('Tabelas de Apoio'!$AB$44:$AG$44),
IF(D47='Tabelas de Apoio'!$X$45,((K47*'Tabelas de Apoio'!$AB$45)+(L47*'Tabelas de Apoio'!$AD$45)+(M47*'Tabelas de Apoio'!$AF$45))/SUM('Tabelas de Apoio'!$AB$45:$AG$45),
IF(D47='Tabelas de Apoio'!$X$46,((K47*'Tabelas de Apoio'!$AB$46)+(L47*'Tabelas de Apoio'!$AD$46)+(M47*'Tabelas de Apoio'!$AF$46))/SUM('Tabelas de Apoio'!$AB$46:$AG$46),
IF(D47='Tabelas de Apoio'!$X$47,((K47*'Tabelas de Apoio'!$AB$47)+(L47*'Tabelas de Apoio'!$AD$47)+(M47*'Tabelas de Apoio'!$AF$47))/SUM('Tabelas de Apoio'!$AB$47:$AG$47),
IF(D47='Tabelas de Apoio'!$X$48,((K47*'Tabelas de Apoio'!$AB$48)+(L47*'Tabelas de Apoio'!$AD$48)+(M47*'Tabelas de Apoio'!$AF$48))/SUM('Tabelas de Apoio'!$AB$48:$AG$48),
IF(D47='Tabelas de Apoio'!$X$49,((K47*'Tabelas de Apoio'!$AB$49)+(L47*'Tabelas de Apoio'!$AD$49)+(M47*'Tabelas de Apoio'!$AF$49))/SUM('Tabelas de Apoio'!$AB$49:$AG$49),
IF(D47='Tabelas de Apoio'!$X$50,((K47*'Tabelas de Apoio'!$AB$50)+(L47*'Tabelas de Apoio'!$AD$50)+(M47*'Tabelas de Apoio'!$AF$50))/SUM('Tabelas de Apoio'!$AB$50:$AG$50),
IF(D47='Tabelas de Apoio'!$X$51,((K47*'Tabelas de Apoio'!$AB$51)+(L47*'Tabelas de Apoio'!$AD$51)+(M47*'Tabelas de Apoio'!$AF$51))/SUM('Tabelas de Apoio'!$AB$51:$AG$51),
IF(D47='Tabelas de Apoio'!$X$52,((K47*'Tabelas de Apoio'!$AB$52)+(L47*'Tabelas de Apoio'!$AD$52)+(M47*'Tabelas de Apoio'!$AF$52))/SUM('Tabelas de Apoio'!$AB$52:$AG$52),
IF(D47='Tabelas de Apoio'!$X$53,((K47*'Tabelas de Apoio'!$AB$53)+(L47*'Tabelas de Apoio'!$AD$53)+(M47*'Tabelas de Apoio'!$AF$53))/SUM('Tabelas de Apoio'!$AB$53:$AG$53),
)))))))))))))))))))),0),"-")</f>
        <v>-</v>
      </c>
      <c r="O47" s="96"/>
      <c r="P47" s="93" t="str">
        <f t="shared" si="7"/>
        <v>-</v>
      </c>
      <c r="Q47" s="94" t="str">
        <f>IFERROR(
VLOOKUP(P47,'Tabelas de Apoio'!$X$4:$Z$29,2,0),"-")</f>
        <v>-</v>
      </c>
      <c r="R47" s="95" t="str">
        <f>IFERROR(
VLOOKUP(P47,'Tabelas de Apoio'!$X$4:$Z$29,3,0),"-")</f>
        <v>-</v>
      </c>
      <c r="S47" s="59"/>
    </row>
    <row r="48" ht="45.0" customHeight="1">
      <c r="A48" s="82">
        <v>43.0</v>
      </c>
      <c r="B48" s="83" t="str">
        <f t="shared" si="1"/>
        <v>#REF!</v>
      </c>
      <c r="C48" s="83" t="str">
        <f t="shared" si="2"/>
        <v>#REF!</v>
      </c>
      <c r="D48" s="84" t="str">
        <f t="shared" si="3"/>
        <v>#REF!</v>
      </c>
      <c r="E48" s="96"/>
      <c r="F48" s="102"/>
      <c r="G48" s="87" t="str">
        <f t="shared" si="4"/>
        <v/>
      </c>
      <c r="H48" s="88" t="str">
        <f t="shared" si="5"/>
        <v/>
      </c>
      <c r="I48" s="89" t="str">
        <f t="shared" si="6"/>
        <v/>
      </c>
      <c r="J48" s="96"/>
      <c r="K48" s="100"/>
      <c r="L48" s="101"/>
      <c r="M48" s="101"/>
      <c r="N48" s="92" t="str">
        <f>IFERROR(
ROUND(
IF(D48='Tabelas de Apoio'!$X$34,((K48*'Tabelas de Apoio'!$AB$34)+(L48*'Tabelas de Apoio'!$AD$34)+(M48*'Tabelas de Apoio'!$AF$34))/SUM('Tabelas de Apoio'!$AB$34:$AG$34),
IF(D48='Tabelas de Apoio'!$X$35,((K48*'Tabelas de Apoio'!$AB$35)+(L48*'Tabelas de Apoio'!$AD$35)+(M48*'Tabelas de Apoio'!$AF$35))/SUM('Tabelas de Apoio'!$AB$35:$AG$35),
IF(D48='Tabelas de Apoio'!$X$36,((K48*'Tabelas de Apoio'!$AB$36)+(L48*'Tabelas de Apoio'!$AD$36)+(M48*'Tabelas de Apoio'!$AF$36))/SUM('Tabelas de Apoio'!$AB$36:$AG$36),
IF(D48='Tabelas de Apoio'!$X$37,((K48*'Tabelas de Apoio'!$AB$37)+(L48*'Tabelas de Apoio'!$AD$37)+(M48*'Tabelas de Apoio'!$AF$37))/SUM('Tabelas de Apoio'!$AB$37:$AG$37),
IF(D48='Tabelas de Apoio'!$X$38,((K48*'Tabelas de Apoio'!$AB$38)+(L48*'Tabelas de Apoio'!$AD$38)+(M48*'Tabelas de Apoio'!$AF$38))/SUM('Tabelas de Apoio'!$AB$38:$AG$38),
IF(D48='Tabelas de Apoio'!$X$39,((K48*'Tabelas de Apoio'!$AB$39)+(L48*'Tabelas de Apoio'!$AD$39)+(M48*'Tabelas de Apoio'!$AF$39))/SUM('Tabelas de Apoio'!$AB$39:$AG$39),
IF(D48='Tabelas de Apoio'!$X$40,((K48*'Tabelas de Apoio'!$AB$40)+(L48*'Tabelas de Apoio'!$AD$40)+(M48*'Tabelas de Apoio'!$AF$40))/SUM('Tabelas de Apoio'!$AB$40:$AG$40),
IF(D48='Tabelas de Apoio'!$X$41,((K48*'Tabelas de Apoio'!$AB$41)+(L48*'Tabelas de Apoio'!$AD$41)+(M48*'Tabelas de Apoio'!$AF$41))/SUM('Tabelas de Apoio'!$AB$41:$AG$41),
IF(D48='Tabelas de Apoio'!$X$42,((K48*'Tabelas de Apoio'!$AB$42)+(L48*'Tabelas de Apoio'!$AD$42)+(M48*'Tabelas de Apoio'!$AF$42))/SUM('Tabelas de Apoio'!$AB$42:$AG$42),
IF(D48='Tabelas de Apoio'!$X$43,((K48*'Tabelas de Apoio'!$AB$43)+(L48*'Tabelas de Apoio'!$AD$43)+(M48*'Tabelas de Apoio'!$AF$43))/SUM('Tabelas de Apoio'!$AB$43:$AG$43),
IF(D48='Tabelas de Apoio'!$X$44,((K48*'Tabelas de Apoio'!$AB$44)+(L48*'Tabelas de Apoio'!$AD$44)+(M48*'Tabelas de Apoio'!$AF$44))/SUM('Tabelas de Apoio'!$AB$44:$AG$44),
IF(D48='Tabelas de Apoio'!$X$45,((K48*'Tabelas de Apoio'!$AB$45)+(L48*'Tabelas de Apoio'!$AD$45)+(M48*'Tabelas de Apoio'!$AF$45))/SUM('Tabelas de Apoio'!$AB$45:$AG$45),
IF(D48='Tabelas de Apoio'!$X$46,((K48*'Tabelas de Apoio'!$AB$46)+(L48*'Tabelas de Apoio'!$AD$46)+(M48*'Tabelas de Apoio'!$AF$46))/SUM('Tabelas de Apoio'!$AB$46:$AG$46),
IF(D48='Tabelas de Apoio'!$X$47,((K48*'Tabelas de Apoio'!$AB$47)+(L48*'Tabelas de Apoio'!$AD$47)+(M48*'Tabelas de Apoio'!$AF$47))/SUM('Tabelas de Apoio'!$AB$47:$AG$47),
IF(D48='Tabelas de Apoio'!$X$48,((K48*'Tabelas de Apoio'!$AB$48)+(L48*'Tabelas de Apoio'!$AD$48)+(M48*'Tabelas de Apoio'!$AF$48))/SUM('Tabelas de Apoio'!$AB$48:$AG$48),
IF(D48='Tabelas de Apoio'!$X$49,((K48*'Tabelas de Apoio'!$AB$49)+(L48*'Tabelas de Apoio'!$AD$49)+(M48*'Tabelas de Apoio'!$AF$49))/SUM('Tabelas de Apoio'!$AB$49:$AG$49),
IF(D48='Tabelas de Apoio'!$X$50,((K48*'Tabelas de Apoio'!$AB$50)+(L48*'Tabelas de Apoio'!$AD$50)+(M48*'Tabelas de Apoio'!$AF$50))/SUM('Tabelas de Apoio'!$AB$50:$AG$50),
IF(D48='Tabelas de Apoio'!$X$51,((K48*'Tabelas de Apoio'!$AB$51)+(L48*'Tabelas de Apoio'!$AD$51)+(M48*'Tabelas de Apoio'!$AF$51))/SUM('Tabelas de Apoio'!$AB$51:$AG$51),
IF(D48='Tabelas de Apoio'!$X$52,((K48*'Tabelas de Apoio'!$AB$52)+(L48*'Tabelas de Apoio'!$AD$52)+(M48*'Tabelas de Apoio'!$AF$52))/SUM('Tabelas de Apoio'!$AB$52:$AG$52),
IF(D48='Tabelas de Apoio'!$X$53,((K48*'Tabelas de Apoio'!$AB$53)+(L48*'Tabelas de Apoio'!$AD$53)+(M48*'Tabelas de Apoio'!$AF$53))/SUM('Tabelas de Apoio'!$AB$53:$AG$53),
)))))))))))))))))))),0),"-")</f>
        <v>-</v>
      </c>
      <c r="O48" s="96"/>
      <c r="P48" s="93" t="str">
        <f t="shared" si="7"/>
        <v>-</v>
      </c>
      <c r="Q48" s="94" t="str">
        <f>IFERROR(
VLOOKUP(P48,'Tabelas de Apoio'!$X$4:$Z$29,2,0),"-")</f>
        <v>-</v>
      </c>
      <c r="R48" s="95" t="str">
        <f>IFERROR(
VLOOKUP(P48,'Tabelas de Apoio'!$X$4:$Z$29,3,0),"-")</f>
        <v>-</v>
      </c>
      <c r="S48" s="59"/>
    </row>
    <row r="49" ht="45.0" customHeight="1">
      <c r="A49" s="82">
        <v>44.0</v>
      </c>
      <c r="B49" s="83" t="str">
        <f t="shared" si="1"/>
        <v>#REF!</v>
      </c>
      <c r="C49" s="83" t="str">
        <f t="shared" si="2"/>
        <v>#REF!</v>
      </c>
      <c r="D49" s="84" t="str">
        <f t="shared" si="3"/>
        <v>#REF!</v>
      </c>
      <c r="E49" s="96"/>
      <c r="F49" s="102"/>
      <c r="G49" s="87" t="str">
        <f t="shared" si="4"/>
        <v/>
      </c>
      <c r="H49" s="88" t="str">
        <f t="shared" si="5"/>
        <v/>
      </c>
      <c r="I49" s="89" t="str">
        <f t="shared" si="6"/>
        <v/>
      </c>
      <c r="J49" s="96"/>
      <c r="K49" s="100"/>
      <c r="L49" s="101"/>
      <c r="M49" s="101"/>
      <c r="N49" s="92" t="str">
        <f>IFERROR(
ROUND(
IF(D49='Tabelas de Apoio'!$X$34,((K49*'Tabelas de Apoio'!$AB$34)+(L49*'Tabelas de Apoio'!$AD$34)+(M49*'Tabelas de Apoio'!$AF$34))/SUM('Tabelas de Apoio'!$AB$34:$AG$34),
IF(D49='Tabelas de Apoio'!$X$35,((K49*'Tabelas de Apoio'!$AB$35)+(L49*'Tabelas de Apoio'!$AD$35)+(M49*'Tabelas de Apoio'!$AF$35))/SUM('Tabelas de Apoio'!$AB$35:$AG$35),
IF(D49='Tabelas de Apoio'!$X$36,((K49*'Tabelas de Apoio'!$AB$36)+(L49*'Tabelas de Apoio'!$AD$36)+(M49*'Tabelas de Apoio'!$AF$36))/SUM('Tabelas de Apoio'!$AB$36:$AG$36),
IF(D49='Tabelas de Apoio'!$X$37,((K49*'Tabelas de Apoio'!$AB$37)+(L49*'Tabelas de Apoio'!$AD$37)+(M49*'Tabelas de Apoio'!$AF$37))/SUM('Tabelas de Apoio'!$AB$37:$AG$37),
IF(D49='Tabelas de Apoio'!$X$38,((K49*'Tabelas de Apoio'!$AB$38)+(L49*'Tabelas de Apoio'!$AD$38)+(M49*'Tabelas de Apoio'!$AF$38))/SUM('Tabelas de Apoio'!$AB$38:$AG$38),
IF(D49='Tabelas de Apoio'!$X$39,((K49*'Tabelas de Apoio'!$AB$39)+(L49*'Tabelas de Apoio'!$AD$39)+(M49*'Tabelas de Apoio'!$AF$39))/SUM('Tabelas de Apoio'!$AB$39:$AG$39),
IF(D49='Tabelas de Apoio'!$X$40,((K49*'Tabelas de Apoio'!$AB$40)+(L49*'Tabelas de Apoio'!$AD$40)+(M49*'Tabelas de Apoio'!$AF$40))/SUM('Tabelas de Apoio'!$AB$40:$AG$40),
IF(D49='Tabelas de Apoio'!$X$41,((K49*'Tabelas de Apoio'!$AB$41)+(L49*'Tabelas de Apoio'!$AD$41)+(M49*'Tabelas de Apoio'!$AF$41))/SUM('Tabelas de Apoio'!$AB$41:$AG$41),
IF(D49='Tabelas de Apoio'!$X$42,((K49*'Tabelas de Apoio'!$AB$42)+(L49*'Tabelas de Apoio'!$AD$42)+(M49*'Tabelas de Apoio'!$AF$42))/SUM('Tabelas de Apoio'!$AB$42:$AG$42),
IF(D49='Tabelas de Apoio'!$X$43,((K49*'Tabelas de Apoio'!$AB$43)+(L49*'Tabelas de Apoio'!$AD$43)+(M49*'Tabelas de Apoio'!$AF$43))/SUM('Tabelas de Apoio'!$AB$43:$AG$43),
IF(D49='Tabelas de Apoio'!$X$44,((K49*'Tabelas de Apoio'!$AB$44)+(L49*'Tabelas de Apoio'!$AD$44)+(M49*'Tabelas de Apoio'!$AF$44))/SUM('Tabelas de Apoio'!$AB$44:$AG$44),
IF(D49='Tabelas de Apoio'!$X$45,((K49*'Tabelas de Apoio'!$AB$45)+(L49*'Tabelas de Apoio'!$AD$45)+(M49*'Tabelas de Apoio'!$AF$45))/SUM('Tabelas de Apoio'!$AB$45:$AG$45),
IF(D49='Tabelas de Apoio'!$X$46,((K49*'Tabelas de Apoio'!$AB$46)+(L49*'Tabelas de Apoio'!$AD$46)+(M49*'Tabelas de Apoio'!$AF$46))/SUM('Tabelas de Apoio'!$AB$46:$AG$46),
IF(D49='Tabelas de Apoio'!$X$47,((K49*'Tabelas de Apoio'!$AB$47)+(L49*'Tabelas de Apoio'!$AD$47)+(M49*'Tabelas de Apoio'!$AF$47))/SUM('Tabelas de Apoio'!$AB$47:$AG$47),
IF(D49='Tabelas de Apoio'!$X$48,((K49*'Tabelas de Apoio'!$AB$48)+(L49*'Tabelas de Apoio'!$AD$48)+(M49*'Tabelas de Apoio'!$AF$48))/SUM('Tabelas de Apoio'!$AB$48:$AG$48),
IF(D49='Tabelas de Apoio'!$X$49,((K49*'Tabelas de Apoio'!$AB$49)+(L49*'Tabelas de Apoio'!$AD$49)+(M49*'Tabelas de Apoio'!$AF$49))/SUM('Tabelas de Apoio'!$AB$49:$AG$49),
IF(D49='Tabelas de Apoio'!$X$50,((K49*'Tabelas de Apoio'!$AB$50)+(L49*'Tabelas de Apoio'!$AD$50)+(M49*'Tabelas de Apoio'!$AF$50))/SUM('Tabelas de Apoio'!$AB$50:$AG$50),
IF(D49='Tabelas de Apoio'!$X$51,((K49*'Tabelas de Apoio'!$AB$51)+(L49*'Tabelas de Apoio'!$AD$51)+(M49*'Tabelas de Apoio'!$AF$51))/SUM('Tabelas de Apoio'!$AB$51:$AG$51),
IF(D49='Tabelas de Apoio'!$X$52,((K49*'Tabelas de Apoio'!$AB$52)+(L49*'Tabelas de Apoio'!$AD$52)+(M49*'Tabelas de Apoio'!$AF$52))/SUM('Tabelas de Apoio'!$AB$52:$AG$52),
IF(D49='Tabelas de Apoio'!$X$53,((K49*'Tabelas de Apoio'!$AB$53)+(L49*'Tabelas de Apoio'!$AD$53)+(M49*'Tabelas de Apoio'!$AF$53))/SUM('Tabelas de Apoio'!$AB$53:$AG$53),
)))))))))))))))))))),0),"-")</f>
        <v>-</v>
      </c>
      <c r="O49" s="96"/>
      <c r="P49" s="93" t="str">
        <f t="shared" si="7"/>
        <v>-</v>
      </c>
      <c r="Q49" s="94" t="str">
        <f>IFERROR(
VLOOKUP(P49,'Tabelas de Apoio'!$X$4:$Z$29,2,0),"-")</f>
        <v>-</v>
      </c>
      <c r="R49" s="95" t="str">
        <f>IFERROR(
VLOOKUP(P49,'Tabelas de Apoio'!$X$4:$Z$29,3,0),"-")</f>
        <v>-</v>
      </c>
      <c r="S49" s="59"/>
    </row>
    <row r="50" ht="45.0" customHeight="1">
      <c r="A50" s="82">
        <v>45.0</v>
      </c>
      <c r="B50" s="83" t="str">
        <f t="shared" si="1"/>
        <v>#REF!</v>
      </c>
      <c r="C50" s="83" t="str">
        <f t="shared" si="2"/>
        <v>#REF!</v>
      </c>
      <c r="D50" s="84" t="str">
        <f t="shared" si="3"/>
        <v>#REF!</v>
      </c>
      <c r="E50" s="96"/>
      <c r="F50" s="102"/>
      <c r="G50" s="87" t="str">
        <f t="shared" si="4"/>
        <v/>
      </c>
      <c r="H50" s="88" t="str">
        <f t="shared" si="5"/>
        <v/>
      </c>
      <c r="I50" s="89" t="str">
        <f t="shared" si="6"/>
        <v/>
      </c>
      <c r="J50" s="96"/>
      <c r="K50" s="100"/>
      <c r="L50" s="101"/>
      <c r="M50" s="101"/>
      <c r="N50" s="92" t="str">
        <f>IFERROR(
ROUND(
IF(D50='Tabelas de Apoio'!$X$34,((K50*'Tabelas de Apoio'!$AB$34)+(L50*'Tabelas de Apoio'!$AD$34)+(M50*'Tabelas de Apoio'!$AF$34))/SUM('Tabelas de Apoio'!$AB$34:$AG$34),
IF(D50='Tabelas de Apoio'!$X$35,((K50*'Tabelas de Apoio'!$AB$35)+(L50*'Tabelas de Apoio'!$AD$35)+(M50*'Tabelas de Apoio'!$AF$35))/SUM('Tabelas de Apoio'!$AB$35:$AG$35),
IF(D50='Tabelas de Apoio'!$X$36,((K50*'Tabelas de Apoio'!$AB$36)+(L50*'Tabelas de Apoio'!$AD$36)+(M50*'Tabelas de Apoio'!$AF$36))/SUM('Tabelas de Apoio'!$AB$36:$AG$36),
IF(D50='Tabelas de Apoio'!$X$37,((K50*'Tabelas de Apoio'!$AB$37)+(L50*'Tabelas de Apoio'!$AD$37)+(M50*'Tabelas de Apoio'!$AF$37))/SUM('Tabelas de Apoio'!$AB$37:$AG$37),
IF(D50='Tabelas de Apoio'!$X$38,((K50*'Tabelas de Apoio'!$AB$38)+(L50*'Tabelas de Apoio'!$AD$38)+(M50*'Tabelas de Apoio'!$AF$38))/SUM('Tabelas de Apoio'!$AB$38:$AG$38),
IF(D50='Tabelas de Apoio'!$X$39,((K50*'Tabelas de Apoio'!$AB$39)+(L50*'Tabelas de Apoio'!$AD$39)+(M50*'Tabelas de Apoio'!$AF$39))/SUM('Tabelas de Apoio'!$AB$39:$AG$39),
IF(D50='Tabelas de Apoio'!$X$40,((K50*'Tabelas de Apoio'!$AB$40)+(L50*'Tabelas de Apoio'!$AD$40)+(M50*'Tabelas de Apoio'!$AF$40))/SUM('Tabelas de Apoio'!$AB$40:$AG$40),
IF(D50='Tabelas de Apoio'!$X$41,((K50*'Tabelas de Apoio'!$AB$41)+(L50*'Tabelas de Apoio'!$AD$41)+(M50*'Tabelas de Apoio'!$AF$41))/SUM('Tabelas de Apoio'!$AB$41:$AG$41),
IF(D50='Tabelas de Apoio'!$X$42,((K50*'Tabelas de Apoio'!$AB$42)+(L50*'Tabelas de Apoio'!$AD$42)+(M50*'Tabelas de Apoio'!$AF$42))/SUM('Tabelas de Apoio'!$AB$42:$AG$42),
IF(D50='Tabelas de Apoio'!$X$43,((K50*'Tabelas de Apoio'!$AB$43)+(L50*'Tabelas de Apoio'!$AD$43)+(M50*'Tabelas de Apoio'!$AF$43))/SUM('Tabelas de Apoio'!$AB$43:$AG$43),
IF(D50='Tabelas de Apoio'!$X$44,((K50*'Tabelas de Apoio'!$AB$44)+(L50*'Tabelas de Apoio'!$AD$44)+(M50*'Tabelas de Apoio'!$AF$44))/SUM('Tabelas de Apoio'!$AB$44:$AG$44),
IF(D50='Tabelas de Apoio'!$X$45,((K50*'Tabelas de Apoio'!$AB$45)+(L50*'Tabelas de Apoio'!$AD$45)+(M50*'Tabelas de Apoio'!$AF$45))/SUM('Tabelas de Apoio'!$AB$45:$AG$45),
IF(D50='Tabelas de Apoio'!$X$46,((K50*'Tabelas de Apoio'!$AB$46)+(L50*'Tabelas de Apoio'!$AD$46)+(M50*'Tabelas de Apoio'!$AF$46))/SUM('Tabelas de Apoio'!$AB$46:$AG$46),
IF(D50='Tabelas de Apoio'!$X$47,((K50*'Tabelas de Apoio'!$AB$47)+(L50*'Tabelas de Apoio'!$AD$47)+(M50*'Tabelas de Apoio'!$AF$47))/SUM('Tabelas de Apoio'!$AB$47:$AG$47),
IF(D50='Tabelas de Apoio'!$X$48,((K50*'Tabelas de Apoio'!$AB$48)+(L50*'Tabelas de Apoio'!$AD$48)+(M50*'Tabelas de Apoio'!$AF$48))/SUM('Tabelas de Apoio'!$AB$48:$AG$48),
IF(D50='Tabelas de Apoio'!$X$49,((K50*'Tabelas de Apoio'!$AB$49)+(L50*'Tabelas de Apoio'!$AD$49)+(M50*'Tabelas de Apoio'!$AF$49))/SUM('Tabelas de Apoio'!$AB$49:$AG$49),
IF(D50='Tabelas de Apoio'!$X$50,((K50*'Tabelas de Apoio'!$AB$50)+(L50*'Tabelas de Apoio'!$AD$50)+(M50*'Tabelas de Apoio'!$AF$50))/SUM('Tabelas de Apoio'!$AB$50:$AG$50),
IF(D50='Tabelas de Apoio'!$X$51,((K50*'Tabelas de Apoio'!$AB$51)+(L50*'Tabelas de Apoio'!$AD$51)+(M50*'Tabelas de Apoio'!$AF$51))/SUM('Tabelas de Apoio'!$AB$51:$AG$51),
IF(D50='Tabelas de Apoio'!$X$52,((K50*'Tabelas de Apoio'!$AB$52)+(L50*'Tabelas de Apoio'!$AD$52)+(M50*'Tabelas de Apoio'!$AF$52))/SUM('Tabelas de Apoio'!$AB$52:$AG$52),
IF(D50='Tabelas de Apoio'!$X$53,((K50*'Tabelas de Apoio'!$AB$53)+(L50*'Tabelas de Apoio'!$AD$53)+(M50*'Tabelas de Apoio'!$AF$53))/SUM('Tabelas de Apoio'!$AB$53:$AG$53),
)))))))))))))))))))),0),"-")</f>
        <v>-</v>
      </c>
      <c r="O50" s="96"/>
      <c r="P50" s="93" t="str">
        <f t="shared" si="7"/>
        <v>-</v>
      </c>
      <c r="Q50" s="94" t="str">
        <f>IFERROR(
VLOOKUP(P50,'Tabelas de Apoio'!$X$4:$Z$29,2,0),"-")</f>
        <v>-</v>
      </c>
      <c r="R50" s="95" t="str">
        <f>IFERROR(
VLOOKUP(P50,'Tabelas de Apoio'!$X$4:$Z$29,3,0),"-")</f>
        <v>-</v>
      </c>
      <c r="S50" s="59"/>
    </row>
    <row r="51" ht="45.0" customHeight="1">
      <c r="A51" s="82">
        <v>46.0</v>
      </c>
      <c r="B51" s="83" t="str">
        <f t="shared" si="1"/>
        <v>#REF!</v>
      </c>
      <c r="C51" s="83" t="str">
        <f t="shared" si="2"/>
        <v>#REF!</v>
      </c>
      <c r="D51" s="84" t="str">
        <f t="shared" si="3"/>
        <v>#REF!</v>
      </c>
      <c r="E51" s="96"/>
      <c r="F51" s="102"/>
      <c r="G51" s="87" t="str">
        <f t="shared" si="4"/>
        <v/>
      </c>
      <c r="H51" s="88" t="str">
        <f t="shared" si="5"/>
        <v/>
      </c>
      <c r="I51" s="89" t="str">
        <f t="shared" si="6"/>
        <v/>
      </c>
      <c r="J51" s="96"/>
      <c r="K51" s="100"/>
      <c r="L51" s="101"/>
      <c r="M51" s="101"/>
      <c r="N51" s="92" t="str">
        <f>IFERROR(
ROUND(
IF(D51='Tabelas de Apoio'!$X$34,((K51*'Tabelas de Apoio'!$AB$34)+(L51*'Tabelas de Apoio'!$AD$34)+(M51*'Tabelas de Apoio'!$AF$34))/SUM('Tabelas de Apoio'!$AB$34:$AG$34),
IF(D51='Tabelas de Apoio'!$X$35,((K51*'Tabelas de Apoio'!$AB$35)+(L51*'Tabelas de Apoio'!$AD$35)+(M51*'Tabelas de Apoio'!$AF$35))/SUM('Tabelas de Apoio'!$AB$35:$AG$35),
IF(D51='Tabelas de Apoio'!$X$36,((K51*'Tabelas de Apoio'!$AB$36)+(L51*'Tabelas de Apoio'!$AD$36)+(M51*'Tabelas de Apoio'!$AF$36))/SUM('Tabelas de Apoio'!$AB$36:$AG$36),
IF(D51='Tabelas de Apoio'!$X$37,((K51*'Tabelas de Apoio'!$AB$37)+(L51*'Tabelas de Apoio'!$AD$37)+(M51*'Tabelas de Apoio'!$AF$37))/SUM('Tabelas de Apoio'!$AB$37:$AG$37),
IF(D51='Tabelas de Apoio'!$X$38,((K51*'Tabelas de Apoio'!$AB$38)+(L51*'Tabelas de Apoio'!$AD$38)+(M51*'Tabelas de Apoio'!$AF$38))/SUM('Tabelas de Apoio'!$AB$38:$AG$38),
IF(D51='Tabelas de Apoio'!$X$39,((K51*'Tabelas de Apoio'!$AB$39)+(L51*'Tabelas de Apoio'!$AD$39)+(M51*'Tabelas de Apoio'!$AF$39))/SUM('Tabelas de Apoio'!$AB$39:$AG$39),
IF(D51='Tabelas de Apoio'!$X$40,((K51*'Tabelas de Apoio'!$AB$40)+(L51*'Tabelas de Apoio'!$AD$40)+(M51*'Tabelas de Apoio'!$AF$40))/SUM('Tabelas de Apoio'!$AB$40:$AG$40),
IF(D51='Tabelas de Apoio'!$X$41,((K51*'Tabelas de Apoio'!$AB$41)+(L51*'Tabelas de Apoio'!$AD$41)+(M51*'Tabelas de Apoio'!$AF$41))/SUM('Tabelas de Apoio'!$AB$41:$AG$41),
IF(D51='Tabelas de Apoio'!$X$42,((K51*'Tabelas de Apoio'!$AB$42)+(L51*'Tabelas de Apoio'!$AD$42)+(M51*'Tabelas de Apoio'!$AF$42))/SUM('Tabelas de Apoio'!$AB$42:$AG$42),
IF(D51='Tabelas de Apoio'!$X$43,((K51*'Tabelas de Apoio'!$AB$43)+(L51*'Tabelas de Apoio'!$AD$43)+(M51*'Tabelas de Apoio'!$AF$43))/SUM('Tabelas de Apoio'!$AB$43:$AG$43),
IF(D51='Tabelas de Apoio'!$X$44,((K51*'Tabelas de Apoio'!$AB$44)+(L51*'Tabelas de Apoio'!$AD$44)+(M51*'Tabelas de Apoio'!$AF$44))/SUM('Tabelas de Apoio'!$AB$44:$AG$44),
IF(D51='Tabelas de Apoio'!$X$45,((K51*'Tabelas de Apoio'!$AB$45)+(L51*'Tabelas de Apoio'!$AD$45)+(M51*'Tabelas de Apoio'!$AF$45))/SUM('Tabelas de Apoio'!$AB$45:$AG$45),
IF(D51='Tabelas de Apoio'!$X$46,((K51*'Tabelas de Apoio'!$AB$46)+(L51*'Tabelas de Apoio'!$AD$46)+(M51*'Tabelas de Apoio'!$AF$46))/SUM('Tabelas de Apoio'!$AB$46:$AG$46),
IF(D51='Tabelas de Apoio'!$X$47,((K51*'Tabelas de Apoio'!$AB$47)+(L51*'Tabelas de Apoio'!$AD$47)+(M51*'Tabelas de Apoio'!$AF$47))/SUM('Tabelas de Apoio'!$AB$47:$AG$47),
IF(D51='Tabelas de Apoio'!$X$48,((K51*'Tabelas de Apoio'!$AB$48)+(L51*'Tabelas de Apoio'!$AD$48)+(M51*'Tabelas de Apoio'!$AF$48))/SUM('Tabelas de Apoio'!$AB$48:$AG$48),
IF(D51='Tabelas de Apoio'!$X$49,((K51*'Tabelas de Apoio'!$AB$49)+(L51*'Tabelas de Apoio'!$AD$49)+(M51*'Tabelas de Apoio'!$AF$49))/SUM('Tabelas de Apoio'!$AB$49:$AG$49),
IF(D51='Tabelas de Apoio'!$X$50,((K51*'Tabelas de Apoio'!$AB$50)+(L51*'Tabelas de Apoio'!$AD$50)+(M51*'Tabelas de Apoio'!$AF$50))/SUM('Tabelas de Apoio'!$AB$50:$AG$50),
IF(D51='Tabelas de Apoio'!$X$51,((K51*'Tabelas de Apoio'!$AB$51)+(L51*'Tabelas de Apoio'!$AD$51)+(M51*'Tabelas de Apoio'!$AF$51))/SUM('Tabelas de Apoio'!$AB$51:$AG$51),
IF(D51='Tabelas de Apoio'!$X$52,((K51*'Tabelas de Apoio'!$AB$52)+(L51*'Tabelas de Apoio'!$AD$52)+(M51*'Tabelas de Apoio'!$AF$52))/SUM('Tabelas de Apoio'!$AB$52:$AG$52),
IF(D51='Tabelas de Apoio'!$X$53,((K51*'Tabelas de Apoio'!$AB$53)+(L51*'Tabelas de Apoio'!$AD$53)+(M51*'Tabelas de Apoio'!$AF$53))/SUM('Tabelas de Apoio'!$AB$53:$AG$53),
)))))))))))))))))))),0),"-")</f>
        <v>-</v>
      </c>
      <c r="O51" s="96"/>
      <c r="P51" s="93" t="str">
        <f t="shared" si="7"/>
        <v>-</v>
      </c>
      <c r="Q51" s="94" t="str">
        <f>IFERROR(
VLOOKUP(P51,'Tabelas de Apoio'!$X$4:$Z$29,2,0),"-")</f>
        <v>-</v>
      </c>
      <c r="R51" s="95" t="str">
        <f>IFERROR(
VLOOKUP(P51,'Tabelas de Apoio'!$X$4:$Z$29,3,0),"-")</f>
        <v>-</v>
      </c>
      <c r="S51" s="59"/>
    </row>
    <row r="52" ht="45.0" customHeight="1">
      <c r="A52" s="82">
        <v>47.0</v>
      </c>
      <c r="B52" s="83" t="str">
        <f t="shared" si="1"/>
        <v>#REF!</v>
      </c>
      <c r="C52" s="83" t="str">
        <f t="shared" si="2"/>
        <v>#REF!</v>
      </c>
      <c r="D52" s="84" t="str">
        <f t="shared" si="3"/>
        <v>#REF!</v>
      </c>
      <c r="E52" s="96"/>
      <c r="F52" s="102"/>
      <c r="G52" s="87" t="str">
        <f t="shared" si="4"/>
        <v/>
      </c>
      <c r="H52" s="88" t="str">
        <f t="shared" si="5"/>
        <v/>
      </c>
      <c r="I52" s="89" t="str">
        <f t="shared" si="6"/>
        <v/>
      </c>
      <c r="J52" s="96"/>
      <c r="K52" s="100"/>
      <c r="L52" s="101"/>
      <c r="M52" s="101"/>
      <c r="N52" s="92" t="str">
        <f>IFERROR(
ROUND(
IF(D52='Tabelas de Apoio'!$X$34,((K52*'Tabelas de Apoio'!$AB$34)+(L52*'Tabelas de Apoio'!$AD$34)+(M52*'Tabelas de Apoio'!$AF$34))/SUM('Tabelas de Apoio'!$AB$34:$AG$34),
IF(D52='Tabelas de Apoio'!$X$35,((K52*'Tabelas de Apoio'!$AB$35)+(L52*'Tabelas de Apoio'!$AD$35)+(M52*'Tabelas de Apoio'!$AF$35))/SUM('Tabelas de Apoio'!$AB$35:$AG$35),
IF(D52='Tabelas de Apoio'!$X$36,((K52*'Tabelas de Apoio'!$AB$36)+(L52*'Tabelas de Apoio'!$AD$36)+(M52*'Tabelas de Apoio'!$AF$36))/SUM('Tabelas de Apoio'!$AB$36:$AG$36),
IF(D52='Tabelas de Apoio'!$X$37,((K52*'Tabelas de Apoio'!$AB$37)+(L52*'Tabelas de Apoio'!$AD$37)+(M52*'Tabelas de Apoio'!$AF$37))/SUM('Tabelas de Apoio'!$AB$37:$AG$37),
IF(D52='Tabelas de Apoio'!$X$38,((K52*'Tabelas de Apoio'!$AB$38)+(L52*'Tabelas de Apoio'!$AD$38)+(M52*'Tabelas de Apoio'!$AF$38))/SUM('Tabelas de Apoio'!$AB$38:$AG$38),
IF(D52='Tabelas de Apoio'!$X$39,((K52*'Tabelas de Apoio'!$AB$39)+(L52*'Tabelas de Apoio'!$AD$39)+(M52*'Tabelas de Apoio'!$AF$39))/SUM('Tabelas de Apoio'!$AB$39:$AG$39),
IF(D52='Tabelas de Apoio'!$X$40,((K52*'Tabelas de Apoio'!$AB$40)+(L52*'Tabelas de Apoio'!$AD$40)+(M52*'Tabelas de Apoio'!$AF$40))/SUM('Tabelas de Apoio'!$AB$40:$AG$40),
IF(D52='Tabelas de Apoio'!$X$41,((K52*'Tabelas de Apoio'!$AB$41)+(L52*'Tabelas de Apoio'!$AD$41)+(M52*'Tabelas de Apoio'!$AF$41))/SUM('Tabelas de Apoio'!$AB$41:$AG$41),
IF(D52='Tabelas de Apoio'!$X$42,((K52*'Tabelas de Apoio'!$AB$42)+(L52*'Tabelas de Apoio'!$AD$42)+(M52*'Tabelas de Apoio'!$AF$42))/SUM('Tabelas de Apoio'!$AB$42:$AG$42),
IF(D52='Tabelas de Apoio'!$X$43,((K52*'Tabelas de Apoio'!$AB$43)+(L52*'Tabelas de Apoio'!$AD$43)+(M52*'Tabelas de Apoio'!$AF$43))/SUM('Tabelas de Apoio'!$AB$43:$AG$43),
IF(D52='Tabelas de Apoio'!$X$44,((K52*'Tabelas de Apoio'!$AB$44)+(L52*'Tabelas de Apoio'!$AD$44)+(M52*'Tabelas de Apoio'!$AF$44))/SUM('Tabelas de Apoio'!$AB$44:$AG$44),
IF(D52='Tabelas de Apoio'!$X$45,((K52*'Tabelas de Apoio'!$AB$45)+(L52*'Tabelas de Apoio'!$AD$45)+(M52*'Tabelas de Apoio'!$AF$45))/SUM('Tabelas de Apoio'!$AB$45:$AG$45),
IF(D52='Tabelas de Apoio'!$X$46,((K52*'Tabelas de Apoio'!$AB$46)+(L52*'Tabelas de Apoio'!$AD$46)+(M52*'Tabelas de Apoio'!$AF$46))/SUM('Tabelas de Apoio'!$AB$46:$AG$46),
IF(D52='Tabelas de Apoio'!$X$47,((K52*'Tabelas de Apoio'!$AB$47)+(L52*'Tabelas de Apoio'!$AD$47)+(M52*'Tabelas de Apoio'!$AF$47))/SUM('Tabelas de Apoio'!$AB$47:$AG$47),
IF(D52='Tabelas de Apoio'!$X$48,((K52*'Tabelas de Apoio'!$AB$48)+(L52*'Tabelas de Apoio'!$AD$48)+(M52*'Tabelas de Apoio'!$AF$48))/SUM('Tabelas de Apoio'!$AB$48:$AG$48),
IF(D52='Tabelas de Apoio'!$X$49,((K52*'Tabelas de Apoio'!$AB$49)+(L52*'Tabelas de Apoio'!$AD$49)+(M52*'Tabelas de Apoio'!$AF$49))/SUM('Tabelas de Apoio'!$AB$49:$AG$49),
IF(D52='Tabelas de Apoio'!$X$50,((K52*'Tabelas de Apoio'!$AB$50)+(L52*'Tabelas de Apoio'!$AD$50)+(M52*'Tabelas de Apoio'!$AF$50))/SUM('Tabelas de Apoio'!$AB$50:$AG$50),
IF(D52='Tabelas de Apoio'!$X$51,((K52*'Tabelas de Apoio'!$AB$51)+(L52*'Tabelas de Apoio'!$AD$51)+(M52*'Tabelas de Apoio'!$AF$51))/SUM('Tabelas de Apoio'!$AB$51:$AG$51),
IF(D52='Tabelas de Apoio'!$X$52,((K52*'Tabelas de Apoio'!$AB$52)+(L52*'Tabelas de Apoio'!$AD$52)+(M52*'Tabelas de Apoio'!$AF$52))/SUM('Tabelas de Apoio'!$AB$52:$AG$52),
IF(D52='Tabelas de Apoio'!$X$53,((K52*'Tabelas de Apoio'!$AB$53)+(L52*'Tabelas de Apoio'!$AD$53)+(M52*'Tabelas de Apoio'!$AF$53))/SUM('Tabelas de Apoio'!$AB$53:$AG$53),
)))))))))))))))))))),0),"-")</f>
        <v>-</v>
      </c>
      <c r="O52" s="96"/>
      <c r="P52" s="93" t="str">
        <f t="shared" si="7"/>
        <v>-</v>
      </c>
      <c r="Q52" s="94" t="str">
        <f>IFERROR(
VLOOKUP(P52,'Tabelas de Apoio'!$X$4:$Z$29,2,0),"-")</f>
        <v>-</v>
      </c>
      <c r="R52" s="95" t="str">
        <f>IFERROR(
VLOOKUP(P52,'Tabelas de Apoio'!$X$4:$Z$29,3,0),"-")</f>
        <v>-</v>
      </c>
      <c r="S52" s="59"/>
    </row>
    <row r="53" ht="45.0" customHeight="1">
      <c r="A53" s="82">
        <v>48.0</v>
      </c>
      <c r="B53" s="83" t="str">
        <f t="shared" si="1"/>
        <v>#REF!</v>
      </c>
      <c r="C53" s="83" t="str">
        <f t="shared" si="2"/>
        <v>#REF!</v>
      </c>
      <c r="D53" s="84" t="str">
        <f t="shared" si="3"/>
        <v>#REF!</v>
      </c>
      <c r="E53" s="96"/>
      <c r="F53" s="102"/>
      <c r="G53" s="87" t="str">
        <f t="shared" si="4"/>
        <v/>
      </c>
      <c r="H53" s="88" t="str">
        <f t="shared" si="5"/>
        <v/>
      </c>
      <c r="I53" s="89" t="str">
        <f t="shared" si="6"/>
        <v/>
      </c>
      <c r="J53" s="96"/>
      <c r="K53" s="100"/>
      <c r="L53" s="101"/>
      <c r="M53" s="101"/>
      <c r="N53" s="92" t="str">
        <f>IFERROR(
ROUND(
IF(D53='Tabelas de Apoio'!$X$34,((K53*'Tabelas de Apoio'!$AB$34)+(L53*'Tabelas de Apoio'!$AD$34)+(M53*'Tabelas de Apoio'!$AF$34))/SUM('Tabelas de Apoio'!$AB$34:$AG$34),
IF(D53='Tabelas de Apoio'!$X$35,((K53*'Tabelas de Apoio'!$AB$35)+(L53*'Tabelas de Apoio'!$AD$35)+(M53*'Tabelas de Apoio'!$AF$35))/SUM('Tabelas de Apoio'!$AB$35:$AG$35),
IF(D53='Tabelas de Apoio'!$X$36,((K53*'Tabelas de Apoio'!$AB$36)+(L53*'Tabelas de Apoio'!$AD$36)+(M53*'Tabelas de Apoio'!$AF$36))/SUM('Tabelas de Apoio'!$AB$36:$AG$36),
IF(D53='Tabelas de Apoio'!$X$37,((K53*'Tabelas de Apoio'!$AB$37)+(L53*'Tabelas de Apoio'!$AD$37)+(M53*'Tabelas de Apoio'!$AF$37))/SUM('Tabelas de Apoio'!$AB$37:$AG$37),
IF(D53='Tabelas de Apoio'!$X$38,((K53*'Tabelas de Apoio'!$AB$38)+(L53*'Tabelas de Apoio'!$AD$38)+(M53*'Tabelas de Apoio'!$AF$38))/SUM('Tabelas de Apoio'!$AB$38:$AG$38),
IF(D53='Tabelas de Apoio'!$X$39,((K53*'Tabelas de Apoio'!$AB$39)+(L53*'Tabelas de Apoio'!$AD$39)+(M53*'Tabelas de Apoio'!$AF$39))/SUM('Tabelas de Apoio'!$AB$39:$AG$39),
IF(D53='Tabelas de Apoio'!$X$40,((K53*'Tabelas de Apoio'!$AB$40)+(L53*'Tabelas de Apoio'!$AD$40)+(M53*'Tabelas de Apoio'!$AF$40))/SUM('Tabelas de Apoio'!$AB$40:$AG$40),
IF(D53='Tabelas de Apoio'!$X$41,((K53*'Tabelas de Apoio'!$AB$41)+(L53*'Tabelas de Apoio'!$AD$41)+(M53*'Tabelas de Apoio'!$AF$41))/SUM('Tabelas de Apoio'!$AB$41:$AG$41),
IF(D53='Tabelas de Apoio'!$X$42,((K53*'Tabelas de Apoio'!$AB$42)+(L53*'Tabelas de Apoio'!$AD$42)+(M53*'Tabelas de Apoio'!$AF$42))/SUM('Tabelas de Apoio'!$AB$42:$AG$42),
IF(D53='Tabelas de Apoio'!$X$43,((K53*'Tabelas de Apoio'!$AB$43)+(L53*'Tabelas de Apoio'!$AD$43)+(M53*'Tabelas de Apoio'!$AF$43))/SUM('Tabelas de Apoio'!$AB$43:$AG$43),
IF(D53='Tabelas de Apoio'!$X$44,((K53*'Tabelas de Apoio'!$AB$44)+(L53*'Tabelas de Apoio'!$AD$44)+(M53*'Tabelas de Apoio'!$AF$44))/SUM('Tabelas de Apoio'!$AB$44:$AG$44),
IF(D53='Tabelas de Apoio'!$X$45,((K53*'Tabelas de Apoio'!$AB$45)+(L53*'Tabelas de Apoio'!$AD$45)+(M53*'Tabelas de Apoio'!$AF$45))/SUM('Tabelas de Apoio'!$AB$45:$AG$45),
IF(D53='Tabelas de Apoio'!$X$46,((K53*'Tabelas de Apoio'!$AB$46)+(L53*'Tabelas de Apoio'!$AD$46)+(M53*'Tabelas de Apoio'!$AF$46))/SUM('Tabelas de Apoio'!$AB$46:$AG$46),
IF(D53='Tabelas de Apoio'!$X$47,((K53*'Tabelas de Apoio'!$AB$47)+(L53*'Tabelas de Apoio'!$AD$47)+(M53*'Tabelas de Apoio'!$AF$47))/SUM('Tabelas de Apoio'!$AB$47:$AG$47),
IF(D53='Tabelas de Apoio'!$X$48,((K53*'Tabelas de Apoio'!$AB$48)+(L53*'Tabelas de Apoio'!$AD$48)+(M53*'Tabelas de Apoio'!$AF$48))/SUM('Tabelas de Apoio'!$AB$48:$AG$48),
IF(D53='Tabelas de Apoio'!$X$49,((K53*'Tabelas de Apoio'!$AB$49)+(L53*'Tabelas de Apoio'!$AD$49)+(M53*'Tabelas de Apoio'!$AF$49))/SUM('Tabelas de Apoio'!$AB$49:$AG$49),
IF(D53='Tabelas de Apoio'!$X$50,((K53*'Tabelas de Apoio'!$AB$50)+(L53*'Tabelas de Apoio'!$AD$50)+(M53*'Tabelas de Apoio'!$AF$50))/SUM('Tabelas de Apoio'!$AB$50:$AG$50),
IF(D53='Tabelas de Apoio'!$X$51,((K53*'Tabelas de Apoio'!$AB$51)+(L53*'Tabelas de Apoio'!$AD$51)+(M53*'Tabelas de Apoio'!$AF$51))/SUM('Tabelas de Apoio'!$AB$51:$AG$51),
IF(D53='Tabelas de Apoio'!$X$52,((K53*'Tabelas de Apoio'!$AB$52)+(L53*'Tabelas de Apoio'!$AD$52)+(M53*'Tabelas de Apoio'!$AF$52))/SUM('Tabelas de Apoio'!$AB$52:$AG$52),
IF(D53='Tabelas de Apoio'!$X$53,((K53*'Tabelas de Apoio'!$AB$53)+(L53*'Tabelas de Apoio'!$AD$53)+(M53*'Tabelas de Apoio'!$AF$53))/SUM('Tabelas de Apoio'!$AB$53:$AG$53),
)))))))))))))))))))),0),"-")</f>
        <v>-</v>
      </c>
      <c r="O53" s="96"/>
      <c r="P53" s="93" t="str">
        <f t="shared" si="7"/>
        <v>-</v>
      </c>
      <c r="Q53" s="94" t="str">
        <f>IFERROR(
VLOOKUP(P53,'Tabelas de Apoio'!$X$4:$Z$29,2,0),"-")</f>
        <v>-</v>
      </c>
      <c r="R53" s="95" t="str">
        <f>IFERROR(
VLOOKUP(P53,'Tabelas de Apoio'!$X$4:$Z$29,3,0),"-")</f>
        <v>-</v>
      </c>
      <c r="S53" s="59"/>
    </row>
    <row r="54" ht="45.0" customHeight="1">
      <c r="A54" s="82">
        <v>49.0</v>
      </c>
      <c r="B54" s="83" t="str">
        <f t="shared" si="1"/>
        <v>#REF!</v>
      </c>
      <c r="C54" s="83" t="str">
        <f t="shared" si="2"/>
        <v>#REF!</v>
      </c>
      <c r="D54" s="84" t="str">
        <f t="shared" si="3"/>
        <v>#REF!</v>
      </c>
      <c r="E54" s="96"/>
      <c r="F54" s="102"/>
      <c r="G54" s="87" t="str">
        <f t="shared" si="4"/>
        <v/>
      </c>
      <c r="H54" s="88" t="str">
        <f t="shared" si="5"/>
        <v/>
      </c>
      <c r="I54" s="89" t="str">
        <f t="shared" si="6"/>
        <v/>
      </c>
      <c r="J54" s="96"/>
      <c r="K54" s="100"/>
      <c r="L54" s="101"/>
      <c r="M54" s="101"/>
      <c r="N54" s="92" t="str">
        <f>IFERROR(
ROUND(
IF(D54='Tabelas de Apoio'!$X$34,((K54*'Tabelas de Apoio'!$AB$34)+(L54*'Tabelas de Apoio'!$AD$34)+(M54*'Tabelas de Apoio'!$AF$34))/SUM('Tabelas de Apoio'!$AB$34:$AG$34),
IF(D54='Tabelas de Apoio'!$X$35,((K54*'Tabelas de Apoio'!$AB$35)+(L54*'Tabelas de Apoio'!$AD$35)+(M54*'Tabelas de Apoio'!$AF$35))/SUM('Tabelas de Apoio'!$AB$35:$AG$35),
IF(D54='Tabelas de Apoio'!$X$36,((K54*'Tabelas de Apoio'!$AB$36)+(L54*'Tabelas de Apoio'!$AD$36)+(M54*'Tabelas de Apoio'!$AF$36))/SUM('Tabelas de Apoio'!$AB$36:$AG$36),
IF(D54='Tabelas de Apoio'!$X$37,((K54*'Tabelas de Apoio'!$AB$37)+(L54*'Tabelas de Apoio'!$AD$37)+(M54*'Tabelas de Apoio'!$AF$37))/SUM('Tabelas de Apoio'!$AB$37:$AG$37),
IF(D54='Tabelas de Apoio'!$X$38,((K54*'Tabelas de Apoio'!$AB$38)+(L54*'Tabelas de Apoio'!$AD$38)+(M54*'Tabelas de Apoio'!$AF$38))/SUM('Tabelas de Apoio'!$AB$38:$AG$38),
IF(D54='Tabelas de Apoio'!$X$39,((K54*'Tabelas de Apoio'!$AB$39)+(L54*'Tabelas de Apoio'!$AD$39)+(M54*'Tabelas de Apoio'!$AF$39))/SUM('Tabelas de Apoio'!$AB$39:$AG$39),
IF(D54='Tabelas de Apoio'!$X$40,((K54*'Tabelas de Apoio'!$AB$40)+(L54*'Tabelas de Apoio'!$AD$40)+(M54*'Tabelas de Apoio'!$AF$40))/SUM('Tabelas de Apoio'!$AB$40:$AG$40),
IF(D54='Tabelas de Apoio'!$X$41,((K54*'Tabelas de Apoio'!$AB$41)+(L54*'Tabelas de Apoio'!$AD$41)+(M54*'Tabelas de Apoio'!$AF$41))/SUM('Tabelas de Apoio'!$AB$41:$AG$41),
IF(D54='Tabelas de Apoio'!$X$42,((K54*'Tabelas de Apoio'!$AB$42)+(L54*'Tabelas de Apoio'!$AD$42)+(M54*'Tabelas de Apoio'!$AF$42))/SUM('Tabelas de Apoio'!$AB$42:$AG$42),
IF(D54='Tabelas de Apoio'!$X$43,((K54*'Tabelas de Apoio'!$AB$43)+(L54*'Tabelas de Apoio'!$AD$43)+(M54*'Tabelas de Apoio'!$AF$43))/SUM('Tabelas de Apoio'!$AB$43:$AG$43),
IF(D54='Tabelas de Apoio'!$X$44,((K54*'Tabelas de Apoio'!$AB$44)+(L54*'Tabelas de Apoio'!$AD$44)+(M54*'Tabelas de Apoio'!$AF$44))/SUM('Tabelas de Apoio'!$AB$44:$AG$44),
IF(D54='Tabelas de Apoio'!$X$45,((K54*'Tabelas de Apoio'!$AB$45)+(L54*'Tabelas de Apoio'!$AD$45)+(M54*'Tabelas de Apoio'!$AF$45))/SUM('Tabelas de Apoio'!$AB$45:$AG$45),
IF(D54='Tabelas de Apoio'!$X$46,((K54*'Tabelas de Apoio'!$AB$46)+(L54*'Tabelas de Apoio'!$AD$46)+(M54*'Tabelas de Apoio'!$AF$46))/SUM('Tabelas de Apoio'!$AB$46:$AG$46),
IF(D54='Tabelas de Apoio'!$X$47,((K54*'Tabelas de Apoio'!$AB$47)+(L54*'Tabelas de Apoio'!$AD$47)+(M54*'Tabelas de Apoio'!$AF$47))/SUM('Tabelas de Apoio'!$AB$47:$AG$47),
IF(D54='Tabelas de Apoio'!$X$48,((K54*'Tabelas de Apoio'!$AB$48)+(L54*'Tabelas de Apoio'!$AD$48)+(M54*'Tabelas de Apoio'!$AF$48))/SUM('Tabelas de Apoio'!$AB$48:$AG$48),
IF(D54='Tabelas de Apoio'!$X$49,((K54*'Tabelas de Apoio'!$AB$49)+(L54*'Tabelas de Apoio'!$AD$49)+(M54*'Tabelas de Apoio'!$AF$49))/SUM('Tabelas de Apoio'!$AB$49:$AG$49),
IF(D54='Tabelas de Apoio'!$X$50,((K54*'Tabelas de Apoio'!$AB$50)+(L54*'Tabelas de Apoio'!$AD$50)+(M54*'Tabelas de Apoio'!$AF$50))/SUM('Tabelas de Apoio'!$AB$50:$AG$50),
IF(D54='Tabelas de Apoio'!$X$51,((K54*'Tabelas de Apoio'!$AB$51)+(L54*'Tabelas de Apoio'!$AD$51)+(M54*'Tabelas de Apoio'!$AF$51))/SUM('Tabelas de Apoio'!$AB$51:$AG$51),
IF(D54='Tabelas de Apoio'!$X$52,((K54*'Tabelas de Apoio'!$AB$52)+(L54*'Tabelas de Apoio'!$AD$52)+(M54*'Tabelas de Apoio'!$AF$52))/SUM('Tabelas de Apoio'!$AB$52:$AG$52),
IF(D54='Tabelas de Apoio'!$X$53,((K54*'Tabelas de Apoio'!$AB$53)+(L54*'Tabelas de Apoio'!$AD$53)+(M54*'Tabelas de Apoio'!$AF$53))/SUM('Tabelas de Apoio'!$AB$53:$AG$53),
)))))))))))))))))))),0),"-")</f>
        <v>-</v>
      </c>
      <c r="O54" s="96"/>
      <c r="P54" s="93" t="str">
        <f t="shared" si="7"/>
        <v>-</v>
      </c>
      <c r="Q54" s="94" t="str">
        <f>IFERROR(
VLOOKUP(P54,'Tabelas de Apoio'!$X$4:$Z$29,2,0),"-")</f>
        <v>-</v>
      </c>
      <c r="R54" s="95" t="str">
        <f>IFERROR(
VLOOKUP(P54,'Tabelas de Apoio'!$X$4:$Z$29,3,0),"-")</f>
        <v>-</v>
      </c>
      <c r="S54" s="104"/>
    </row>
    <row r="55" ht="45.0" customHeight="1">
      <c r="A55" s="82">
        <v>50.0</v>
      </c>
      <c r="B55" s="83" t="str">
        <f t="shared" si="1"/>
        <v>#REF!</v>
      </c>
      <c r="C55" s="83" t="str">
        <f t="shared" si="2"/>
        <v>#REF!</v>
      </c>
      <c r="D55" s="84" t="str">
        <f t="shared" si="3"/>
        <v>#REF!</v>
      </c>
      <c r="E55" s="96"/>
      <c r="F55" s="102"/>
      <c r="G55" s="87" t="str">
        <f t="shared" si="4"/>
        <v/>
      </c>
      <c r="H55" s="88" t="str">
        <f t="shared" si="5"/>
        <v/>
      </c>
      <c r="I55" s="89" t="str">
        <f t="shared" si="6"/>
        <v/>
      </c>
      <c r="J55" s="96"/>
      <c r="K55" s="100"/>
      <c r="L55" s="101"/>
      <c r="M55" s="101"/>
      <c r="N55" s="92" t="str">
        <f>IFERROR(
ROUND(
IF(D55='Tabelas de Apoio'!$X$34,((K55*'Tabelas de Apoio'!$AB$34)+(L55*'Tabelas de Apoio'!$AD$34)+(M55*'Tabelas de Apoio'!$AF$34))/SUM('Tabelas de Apoio'!$AB$34:$AG$34),
IF(D55='Tabelas de Apoio'!$X$35,((K55*'Tabelas de Apoio'!$AB$35)+(L55*'Tabelas de Apoio'!$AD$35)+(M55*'Tabelas de Apoio'!$AF$35))/SUM('Tabelas de Apoio'!$AB$35:$AG$35),
IF(D55='Tabelas de Apoio'!$X$36,((K55*'Tabelas de Apoio'!$AB$36)+(L55*'Tabelas de Apoio'!$AD$36)+(M55*'Tabelas de Apoio'!$AF$36))/SUM('Tabelas de Apoio'!$AB$36:$AG$36),
IF(D55='Tabelas de Apoio'!$X$37,((K55*'Tabelas de Apoio'!$AB$37)+(L55*'Tabelas de Apoio'!$AD$37)+(M55*'Tabelas de Apoio'!$AF$37))/SUM('Tabelas de Apoio'!$AB$37:$AG$37),
IF(D55='Tabelas de Apoio'!$X$38,((K55*'Tabelas de Apoio'!$AB$38)+(L55*'Tabelas de Apoio'!$AD$38)+(M55*'Tabelas de Apoio'!$AF$38))/SUM('Tabelas de Apoio'!$AB$38:$AG$38),
IF(D55='Tabelas de Apoio'!$X$39,((K55*'Tabelas de Apoio'!$AB$39)+(L55*'Tabelas de Apoio'!$AD$39)+(M55*'Tabelas de Apoio'!$AF$39))/SUM('Tabelas de Apoio'!$AB$39:$AG$39),
IF(D55='Tabelas de Apoio'!$X$40,((K55*'Tabelas de Apoio'!$AB$40)+(L55*'Tabelas de Apoio'!$AD$40)+(M55*'Tabelas de Apoio'!$AF$40))/SUM('Tabelas de Apoio'!$AB$40:$AG$40),
IF(D55='Tabelas de Apoio'!$X$41,((K55*'Tabelas de Apoio'!$AB$41)+(L55*'Tabelas de Apoio'!$AD$41)+(M55*'Tabelas de Apoio'!$AF$41))/SUM('Tabelas de Apoio'!$AB$41:$AG$41),
IF(D55='Tabelas de Apoio'!$X$42,((K55*'Tabelas de Apoio'!$AB$42)+(L55*'Tabelas de Apoio'!$AD$42)+(M55*'Tabelas de Apoio'!$AF$42))/SUM('Tabelas de Apoio'!$AB$42:$AG$42),
IF(D55='Tabelas de Apoio'!$X$43,((K55*'Tabelas de Apoio'!$AB$43)+(L55*'Tabelas de Apoio'!$AD$43)+(M55*'Tabelas de Apoio'!$AF$43))/SUM('Tabelas de Apoio'!$AB$43:$AG$43),
IF(D55='Tabelas de Apoio'!$X$44,((K55*'Tabelas de Apoio'!$AB$44)+(L55*'Tabelas de Apoio'!$AD$44)+(M55*'Tabelas de Apoio'!$AF$44))/SUM('Tabelas de Apoio'!$AB$44:$AG$44),
IF(D55='Tabelas de Apoio'!$X$45,((K55*'Tabelas de Apoio'!$AB$45)+(L55*'Tabelas de Apoio'!$AD$45)+(M55*'Tabelas de Apoio'!$AF$45))/SUM('Tabelas de Apoio'!$AB$45:$AG$45),
IF(D55='Tabelas de Apoio'!$X$46,((K55*'Tabelas de Apoio'!$AB$46)+(L55*'Tabelas de Apoio'!$AD$46)+(M55*'Tabelas de Apoio'!$AF$46))/SUM('Tabelas de Apoio'!$AB$46:$AG$46),
IF(D55='Tabelas de Apoio'!$X$47,((K55*'Tabelas de Apoio'!$AB$47)+(L55*'Tabelas de Apoio'!$AD$47)+(M55*'Tabelas de Apoio'!$AF$47))/SUM('Tabelas de Apoio'!$AB$47:$AG$47),
IF(D55='Tabelas de Apoio'!$X$48,((K55*'Tabelas de Apoio'!$AB$48)+(L55*'Tabelas de Apoio'!$AD$48)+(M55*'Tabelas de Apoio'!$AF$48))/SUM('Tabelas de Apoio'!$AB$48:$AG$48),
IF(D55='Tabelas de Apoio'!$X$49,((K55*'Tabelas de Apoio'!$AB$49)+(L55*'Tabelas de Apoio'!$AD$49)+(M55*'Tabelas de Apoio'!$AF$49))/SUM('Tabelas de Apoio'!$AB$49:$AG$49),
IF(D55='Tabelas de Apoio'!$X$50,((K55*'Tabelas de Apoio'!$AB$50)+(L55*'Tabelas de Apoio'!$AD$50)+(M55*'Tabelas de Apoio'!$AF$50))/SUM('Tabelas de Apoio'!$AB$50:$AG$50),
IF(D55='Tabelas de Apoio'!$X$51,((K55*'Tabelas de Apoio'!$AB$51)+(L55*'Tabelas de Apoio'!$AD$51)+(M55*'Tabelas de Apoio'!$AF$51))/SUM('Tabelas de Apoio'!$AB$51:$AG$51),
IF(D55='Tabelas de Apoio'!$X$52,((K55*'Tabelas de Apoio'!$AB$52)+(L55*'Tabelas de Apoio'!$AD$52)+(M55*'Tabelas de Apoio'!$AF$52))/SUM('Tabelas de Apoio'!$AB$52:$AG$52),
IF(D55='Tabelas de Apoio'!$X$53,((K55*'Tabelas de Apoio'!$AB$53)+(L55*'Tabelas de Apoio'!$AD$53)+(M55*'Tabelas de Apoio'!$AF$53))/SUM('Tabelas de Apoio'!$AB$53:$AG$53),
)))))))))))))))))))),0),"-")</f>
        <v>-</v>
      </c>
      <c r="O55" s="96"/>
      <c r="P55" s="93" t="str">
        <f t="shared" si="7"/>
        <v>-</v>
      </c>
      <c r="Q55" s="94" t="str">
        <f>IFERROR(
VLOOKUP(P55,'Tabelas de Apoio'!$X$4:$Z$29,2,0),"-")</f>
        <v>-</v>
      </c>
      <c r="R55" s="95" t="str">
        <f>IFERROR(
VLOOKUP(P55,'Tabelas de Apoio'!$X$4:$Z$29,3,0),"-")</f>
        <v>-</v>
      </c>
      <c r="S55" s="105"/>
    </row>
    <row r="56" ht="45.0" customHeight="1">
      <c r="A56" s="82">
        <v>51.0</v>
      </c>
      <c r="B56" s="83" t="str">
        <f t="shared" si="1"/>
        <v>#REF!</v>
      </c>
      <c r="C56" s="83" t="str">
        <f t="shared" si="2"/>
        <v>#REF!</v>
      </c>
      <c r="D56" s="84" t="str">
        <f t="shared" si="3"/>
        <v>#REF!</v>
      </c>
      <c r="E56" s="96"/>
      <c r="F56" s="102"/>
      <c r="G56" s="87" t="str">
        <f t="shared" si="4"/>
        <v/>
      </c>
      <c r="H56" s="88" t="str">
        <f t="shared" si="5"/>
        <v/>
      </c>
      <c r="I56" s="89" t="str">
        <f t="shared" si="6"/>
        <v/>
      </c>
      <c r="J56" s="96"/>
      <c r="K56" s="100"/>
      <c r="L56" s="101"/>
      <c r="M56" s="101"/>
      <c r="N56" s="92" t="str">
        <f>IFERROR(
ROUND(
IF(D56='Tabelas de Apoio'!$X$34,((K56*'Tabelas de Apoio'!$AB$34)+(L56*'Tabelas de Apoio'!$AD$34)+(M56*'Tabelas de Apoio'!$AF$34))/SUM('Tabelas de Apoio'!$AB$34:$AG$34),
IF(D56='Tabelas de Apoio'!$X$35,((K56*'Tabelas de Apoio'!$AB$35)+(L56*'Tabelas de Apoio'!$AD$35)+(M56*'Tabelas de Apoio'!$AF$35))/SUM('Tabelas de Apoio'!$AB$35:$AG$35),
IF(D56='Tabelas de Apoio'!$X$36,((K56*'Tabelas de Apoio'!$AB$36)+(L56*'Tabelas de Apoio'!$AD$36)+(M56*'Tabelas de Apoio'!$AF$36))/SUM('Tabelas de Apoio'!$AB$36:$AG$36),
IF(D56='Tabelas de Apoio'!$X$37,((K56*'Tabelas de Apoio'!$AB$37)+(L56*'Tabelas de Apoio'!$AD$37)+(M56*'Tabelas de Apoio'!$AF$37))/SUM('Tabelas de Apoio'!$AB$37:$AG$37),
IF(D56='Tabelas de Apoio'!$X$38,((K56*'Tabelas de Apoio'!$AB$38)+(L56*'Tabelas de Apoio'!$AD$38)+(M56*'Tabelas de Apoio'!$AF$38))/SUM('Tabelas de Apoio'!$AB$38:$AG$38),
IF(D56='Tabelas de Apoio'!$X$39,((K56*'Tabelas de Apoio'!$AB$39)+(L56*'Tabelas de Apoio'!$AD$39)+(M56*'Tabelas de Apoio'!$AF$39))/SUM('Tabelas de Apoio'!$AB$39:$AG$39),
IF(D56='Tabelas de Apoio'!$X$40,((K56*'Tabelas de Apoio'!$AB$40)+(L56*'Tabelas de Apoio'!$AD$40)+(M56*'Tabelas de Apoio'!$AF$40))/SUM('Tabelas de Apoio'!$AB$40:$AG$40),
IF(D56='Tabelas de Apoio'!$X$41,((K56*'Tabelas de Apoio'!$AB$41)+(L56*'Tabelas de Apoio'!$AD$41)+(M56*'Tabelas de Apoio'!$AF$41))/SUM('Tabelas de Apoio'!$AB$41:$AG$41),
IF(D56='Tabelas de Apoio'!$X$42,((K56*'Tabelas de Apoio'!$AB$42)+(L56*'Tabelas de Apoio'!$AD$42)+(M56*'Tabelas de Apoio'!$AF$42))/SUM('Tabelas de Apoio'!$AB$42:$AG$42),
IF(D56='Tabelas de Apoio'!$X$43,((K56*'Tabelas de Apoio'!$AB$43)+(L56*'Tabelas de Apoio'!$AD$43)+(M56*'Tabelas de Apoio'!$AF$43))/SUM('Tabelas de Apoio'!$AB$43:$AG$43),
IF(D56='Tabelas de Apoio'!$X$44,((K56*'Tabelas de Apoio'!$AB$44)+(L56*'Tabelas de Apoio'!$AD$44)+(M56*'Tabelas de Apoio'!$AF$44))/SUM('Tabelas de Apoio'!$AB$44:$AG$44),
IF(D56='Tabelas de Apoio'!$X$45,((K56*'Tabelas de Apoio'!$AB$45)+(L56*'Tabelas de Apoio'!$AD$45)+(M56*'Tabelas de Apoio'!$AF$45))/SUM('Tabelas de Apoio'!$AB$45:$AG$45),
IF(D56='Tabelas de Apoio'!$X$46,((K56*'Tabelas de Apoio'!$AB$46)+(L56*'Tabelas de Apoio'!$AD$46)+(M56*'Tabelas de Apoio'!$AF$46))/SUM('Tabelas de Apoio'!$AB$46:$AG$46),
IF(D56='Tabelas de Apoio'!$X$47,((K56*'Tabelas de Apoio'!$AB$47)+(L56*'Tabelas de Apoio'!$AD$47)+(M56*'Tabelas de Apoio'!$AF$47))/SUM('Tabelas de Apoio'!$AB$47:$AG$47),
IF(D56='Tabelas de Apoio'!$X$48,((K56*'Tabelas de Apoio'!$AB$48)+(L56*'Tabelas de Apoio'!$AD$48)+(M56*'Tabelas de Apoio'!$AF$48))/SUM('Tabelas de Apoio'!$AB$48:$AG$48),
IF(D56='Tabelas de Apoio'!$X$49,((K56*'Tabelas de Apoio'!$AB$49)+(L56*'Tabelas de Apoio'!$AD$49)+(M56*'Tabelas de Apoio'!$AF$49))/SUM('Tabelas de Apoio'!$AB$49:$AG$49),
IF(D56='Tabelas de Apoio'!$X$50,((K56*'Tabelas de Apoio'!$AB$50)+(L56*'Tabelas de Apoio'!$AD$50)+(M56*'Tabelas de Apoio'!$AF$50))/SUM('Tabelas de Apoio'!$AB$50:$AG$50),
IF(D56='Tabelas de Apoio'!$X$51,((K56*'Tabelas de Apoio'!$AB$51)+(L56*'Tabelas de Apoio'!$AD$51)+(M56*'Tabelas de Apoio'!$AF$51))/SUM('Tabelas de Apoio'!$AB$51:$AG$51),
IF(D56='Tabelas de Apoio'!$X$52,((K56*'Tabelas de Apoio'!$AB$52)+(L56*'Tabelas de Apoio'!$AD$52)+(M56*'Tabelas de Apoio'!$AF$52))/SUM('Tabelas de Apoio'!$AB$52:$AG$52),
IF(D56='Tabelas de Apoio'!$X$53,((K56*'Tabelas de Apoio'!$AB$53)+(L56*'Tabelas de Apoio'!$AD$53)+(M56*'Tabelas de Apoio'!$AF$53))/SUM('Tabelas de Apoio'!$AB$53:$AG$53),
)))))))))))))))))))),0),"-")</f>
        <v>-</v>
      </c>
      <c r="O56" s="96"/>
      <c r="P56" s="93" t="str">
        <f t="shared" si="7"/>
        <v>-</v>
      </c>
      <c r="Q56" s="94" t="str">
        <f>IFERROR(
VLOOKUP(P56,'Tabelas de Apoio'!$X$4:$Z$29,2,0),"-")</f>
        <v>-</v>
      </c>
      <c r="R56" s="95" t="str">
        <f>IFERROR(
VLOOKUP(P56,'Tabelas de Apoio'!$X$4:$Z$29,3,0),"-")</f>
        <v>-</v>
      </c>
      <c r="S56" s="105"/>
    </row>
    <row r="57" ht="45.0" customHeight="1">
      <c r="A57" s="82">
        <v>52.0</v>
      </c>
      <c r="B57" s="83" t="str">
        <f t="shared" si="1"/>
        <v>#REF!</v>
      </c>
      <c r="C57" s="83" t="str">
        <f t="shared" si="2"/>
        <v>#REF!</v>
      </c>
      <c r="D57" s="84" t="str">
        <f t="shared" si="3"/>
        <v>#REF!</v>
      </c>
      <c r="E57" s="96"/>
      <c r="F57" s="102"/>
      <c r="G57" s="87" t="str">
        <f t="shared" si="4"/>
        <v/>
      </c>
      <c r="H57" s="88" t="str">
        <f t="shared" si="5"/>
        <v/>
      </c>
      <c r="I57" s="89" t="str">
        <f t="shared" si="6"/>
        <v/>
      </c>
      <c r="J57" s="96"/>
      <c r="K57" s="100"/>
      <c r="L57" s="101"/>
      <c r="M57" s="101"/>
      <c r="N57" s="92" t="str">
        <f>IFERROR(
ROUND(
IF(D57='Tabelas de Apoio'!$X$34,((K57*'Tabelas de Apoio'!$AB$34)+(L57*'Tabelas de Apoio'!$AD$34)+(M57*'Tabelas de Apoio'!$AF$34))/SUM('Tabelas de Apoio'!$AB$34:$AG$34),
IF(D57='Tabelas de Apoio'!$X$35,((K57*'Tabelas de Apoio'!$AB$35)+(L57*'Tabelas de Apoio'!$AD$35)+(M57*'Tabelas de Apoio'!$AF$35))/SUM('Tabelas de Apoio'!$AB$35:$AG$35),
IF(D57='Tabelas de Apoio'!$X$36,((K57*'Tabelas de Apoio'!$AB$36)+(L57*'Tabelas de Apoio'!$AD$36)+(M57*'Tabelas de Apoio'!$AF$36))/SUM('Tabelas de Apoio'!$AB$36:$AG$36),
IF(D57='Tabelas de Apoio'!$X$37,((K57*'Tabelas de Apoio'!$AB$37)+(L57*'Tabelas de Apoio'!$AD$37)+(M57*'Tabelas de Apoio'!$AF$37))/SUM('Tabelas de Apoio'!$AB$37:$AG$37),
IF(D57='Tabelas de Apoio'!$X$38,((K57*'Tabelas de Apoio'!$AB$38)+(L57*'Tabelas de Apoio'!$AD$38)+(M57*'Tabelas de Apoio'!$AF$38))/SUM('Tabelas de Apoio'!$AB$38:$AG$38),
IF(D57='Tabelas de Apoio'!$X$39,((K57*'Tabelas de Apoio'!$AB$39)+(L57*'Tabelas de Apoio'!$AD$39)+(M57*'Tabelas de Apoio'!$AF$39))/SUM('Tabelas de Apoio'!$AB$39:$AG$39),
IF(D57='Tabelas de Apoio'!$X$40,((K57*'Tabelas de Apoio'!$AB$40)+(L57*'Tabelas de Apoio'!$AD$40)+(M57*'Tabelas de Apoio'!$AF$40))/SUM('Tabelas de Apoio'!$AB$40:$AG$40),
IF(D57='Tabelas de Apoio'!$X$41,((K57*'Tabelas de Apoio'!$AB$41)+(L57*'Tabelas de Apoio'!$AD$41)+(M57*'Tabelas de Apoio'!$AF$41))/SUM('Tabelas de Apoio'!$AB$41:$AG$41),
IF(D57='Tabelas de Apoio'!$X$42,((K57*'Tabelas de Apoio'!$AB$42)+(L57*'Tabelas de Apoio'!$AD$42)+(M57*'Tabelas de Apoio'!$AF$42))/SUM('Tabelas de Apoio'!$AB$42:$AG$42),
IF(D57='Tabelas de Apoio'!$X$43,((K57*'Tabelas de Apoio'!$AB$43)+(L57*'Tabelas de Apoio'!$AD$43)+(M57*'Tabelas de Apoio'!$AF$43))/SUM('Tabelas de Apoio'!$AB$43:$AG$43),
IF(D57='Tabelas de Apoio'!$X$44,((K57*'Tabelas de Apoio'!$AB$44)+(L57*'Tabelas de Apoio'!$AD$44)+(M57*'Tabelas de Apoio'!$AF$44))/SUM('Tabelas de Apoio'!$AB$44:$AG$44),
IF(D57='Tabelas de Apoio'!$X$45,((K57*'Tabelas de Apoio'!$AB$45)+(L57*'Tabelas de Apoio'!$AD$45)+(M57*'Tabelas de Apoio'!$AF$45))/SUM('Tabelas de Apoio'!$AB$45:$AG$45),
IF(D57='Tabelas de Apoio'!$X$46,((K57*'Tabelas de Apoio'!$AB$46)+(L57*'Tabelas de Apoio'!$AD$46)+(M57*'Tabelas de Apoio'!$AF$46))/SUM('Tabelas de Apoio'!$AB$46:$AG$46),
IF(D57='Tabelas de Apoio'!$X$47,((K57*'Tabelas de Apoio'!$AB$47)+(L57*'Tabelas de Apoio'!$AD$47)+(M57*'Tabelas de Apoio'!$AF$47))/SUM('Tabelas de Apoio'!$AB$47:$AG$47),
IF(D57='Tabelas de Apoio'!$X$48,((K57*'Tabelas de Apoio'!$AB$48)+(L57*'Tabelas de Apoio'!$AD$48)+(M57*'Tabelas de Apoio'!$AF$48))/SUM('Tabelas de Apoio'!$AB$48:$AG$48),
IF(D57='Tabelas de Apoio'!$X$49,((K57*'Tabelas de Apoio'!$AB$49)+(L57*'Tabelas de Apoio'!$AD$49)+(M57*'Tabelas de Apoio'!$AF$49))/SUM('Tabelas de Apoio'!$AB$49:$AG$49),
IF(D57='Tabelas de Apoio'!$X$50,((K57*'Tabelas de Apoio'!$AB$50)+(L57*'Tabelas de Apoio'!$AD$50)+(M57*'Tabelas de Apoio'!$AF$50))/SUM('Tabelas de Apoio'!$AB$50:$AG$50),
IF(D57='Tabelas de Apoio'!$X$51,((K57*'Tabelas de Apoio'!$AB$51)+(L57*'Tabelas de Apoio'!$AD$51)+(M57*'Tabelas de Apoio'!$AF$51))/SUM('Tabelas de Apoio'!$AB$51:$AG$51),
IF(D57='Tabelas de Apoio'!$X$52,((K57*'Tabelas de Apoio'!$AB$52)+(L57*'Tabelas de Apoio'!$AD$52)+(M57*'Tabelas de Apoio'!$AF$52))/SUM('Tabelas de Apoio'!$AB$52:$AG$52),
IF(D57='Tabelas de Apoio'!$X$53,((K57*'Tabelas de Apoio'!$AB$53)+(L57*'Tabelas de Apoio'!$AD$53)+(M57*'Tabelas de Apoio'!$AF$53))/SUM('Tabelas de Apoio'!$AB$53:$AG$53),
)))))))))))))))))))),0),"-")</f>
        <v>-</v>
      </c>
      <c r="O57" s="96"/>
      <c r="P57" s="93" t="str">
        <f t="shared" si="7"/>
        <v>-</v>
      </c>
      <c r="Q57" s="94" t="str">
        <f>IFERROR(
VLOOKUP(P57,'Tabelas de Apoio'!$X$4:$Z$29,2,0),"-")</f>
        <v>-</v>
      </c>
      <c r="R57" s="95" t="str">
        <f>IFERROR(
VLOOKUP(P57,'Tabelas de Apoio'!$X$4:$Z$29,3,0),"-")</f>
        <v>-</v>
      </c>
      <c r="S57" s="105"/>
    </row>
    <row r="58" ht="45.0" customHeight="1">
      <c r="A58" s="82">
        <v>53.0</v>
      </c>
      <c r="B58" s="83" t="str">
        <f t="shared" si="1"/>
        <v>#REF!</v>
      </c>
      <c r="C58" s="83" t="str">
        <f t="shared" si="2"/>
        <v>#REF!</v>
      </c>
      <c r="D58" s="84" t="str">
        <f t="shared" si="3"/>
        <v>#REF!</v>
      </c>
      <c r="E58" s="96"/>
      <c r="F58" s="102"/>
      <c r="G58" s="87" t="str">
        <f t="shared" si="4"/>
        <v/>
      </c>
      <c r="H58" s="88" t="str">
        <f t="shared" si="5"/>
        <v/>
      </c>
      <c r="I58" s="89" t="str">
        <f t="shared" si="6"/>
        <v/>
      </c>
      <c r="J58" s="96"/>
      <c r="K58" s="100"/>
      <c r="L58" s="101"/>
      <c r="M58" s="101"/>
      <c r="N58" s="92" t="str">
        <f>IFERROR(
ROUND(
IF(D58='Tabelas de Apoio'!$X$34,((K58*'Tabelas de Apoio'!$AB$34)+(L58*'Tabelas de Apoio'!$AD$34)+(M58*'Tabelas de Apoio'!$AF$34))/SUM('Tabelas de Apoio'!$AB$34:$AG$34),
IF(D58='Tabelas de Apoio'!$X$35,((K58*'Tabelas de Apoio'!$AB$35)+(L58*'Tabelas de Apoio'!$AD$35)+(M58*'Tabelas de Apoio'!$AF$35))/SUM('Tabelas de Apoio'!$AB$35:$AG$35),
IF(D58='Tabelas de Apoio'!$X$36,((K58*'Tabelas de Apoio'!$AB$36)+(L58*'Tabelas de Apoio'!$AD$36)+(M58*'Tabelas de Apoio'!$AF$36))/SUM('Tabelas de Apoio'!$AB$36:$AG$36),
IF(D58='Tabelas de Apoio'!$X$37,((K58*'Tabelas de Apoio'!$AB$37)+(L58*'Tabelas de Apoio'!$AD$37)+(M58*'Tabelas de Apoio'!$AF$37))/SUM('Tabelas de Apoio'!$AB$37:$AG$37),
IF(D58='Tabelas de Apoio'!$X$38,((K58*'Tabelas de Apoio'!$AB$38)+(L58*'Tabelas de Apoio'!$AD$38)+(M58*'Tabelas de Apoio'!$AF$38))/SUM('Tabelas de Apoio'!$AB$38:$AG$38),
IF(D58='Tabelas de Apoio'!$X$39,((K58*'Tabelas de Apoio'!$AB$39)+(L58*'Tabelas de Apoio'!$AD$39)+(M58*'Tabelas de Apoio'!$AF$39))/SUM('Tabelas de Apoio'!$AB$39:$AG$39),
IF(D58='Tabelas de Apoio'!$X$40,((K58*'Tabelas de Apoio'!$AB$40)+(L58*'Tabelas de Apoio'!$AD$40)+(M58*'Tabelas de Apoio'!$AF$40))/SUM('Tabelas de Apoio'!$AB$40:$AG$40),
IF(D58='Tabelas de Apoio'!$X$41,((K58*'Tabelas de Apoio'!$AB$41)+(L58*'Tabelas de Apoio'!$AD$41)+(M58*'Tabelas de Apoio'!$AF$41))/SUM('Tabelas de Apoio'!$AB$41:$AG$41),
IF(D58='Tabelas de Apoio'!$X$42,((K58*'Tabelas de Apoio'!$AB$42)+(L58*'Tabelas de Apoio'!$AD$42)+(M58*'Tabelas de Apoio'!$AF$42))/SUM('Tabelas de Apoio'!$AB$42:$AG$42),
IF(D58='Tabelas de Apoio'!$X$43,((K58*'Tabelas de Apoio'!$AB$43)+(L58*'Tabelas de Apoio'!$AD$43)+(M58*'Tabelas de Apoio'!$AF$43))/SUM('Tabelas de Apoio'!$AB$43:$AG$43),
IF(D58='Tabelas de Apoio'!$X$44,((K58*'Tabelas de Apoio'!$AB$44)+(L58*'Tabelas de Apoio'!$AD$44)+(M58*'Tabelas de Apoio'!$AF$44))/SUM('Tabelas de Apoio'!$AB$44:$AG$44),
IF(D58='Tabelas de Apoio'!$X$45,((K58*'Tabelas de Apoio'!$AB$45)+(L58*'Tabelas de Apoio'!$AD$45)+(M58*'Tabelas de Apoio'!$AF$45))/SUM('Tabelas de Apoio'!$AB$45:$AG$45),
IF(D58='Tabelas de Apoio'!$X$46,((K58*'Tabelas de Apoio'!$AB$46)+(L58*'Tabelas de Apoio'!$AD$46)+(M58*'Tabelas de Apoio'!$AF$46))/SUM('Tabelas de Apoio'!$AB$46:$AG$46),
IF(D58='Tabelas de Apoio'!$X$47,((K58*'Tabelas de Apoio'!$AB$47)+(L58*'Tabelas de Apoio'!$AD$47)+(M58*'Tabelas de Apoio'!$AF$47))/SUM('Tabelas de Apoio'!$AB$47:$AG$47),
IF(D58='Tabelas de Apoio'!$X$48,((K58*'Tabelas de Apoio'!$AB$48)+(L58*'Tabelas de Apoio'!$AD$48)+(M58*'Tabelas de Apoio'!$AF$48))/SUM('Tabelas de Apoio'!$AB$48:$AG$48),
IF(D58='Tabelas de Apoio'!$X$49,((K58*'Tabelas de Apoio'!$AB$49)+(L58*'Tabelas de Apoio'!$AD$49)+(M58*'Tabelas de Apoio'!$AF$49))/SUM('Tabelas de Apoio'!$AB$49:$AG$49),
IF(D58='Tabelas de Apoio'!$X$50,((K58*'Tabelas de Apoio'!$AB$50)+(L58*'Tabelas de Apoio'!$AD$50)+(M58*'Tabelas de Apoio'!$AF$50))/SUM('Tabelas de Apoio'!$AB$50:$AG$50),
IF(D58='Tabelas de Apoio'!$X$51,((K58*'Tabelas de Apoio'!$AB$51)+(L58*'Tabelas de Apoio'!$AD$51)+(M58*'Tabelas de Apoio'!$AF$51))/SUM('Tabelas de Apoio'!$AB$51:$AG$51),
IF(D58='Tabelas de Apoio'!$X$52,((K58*'Tabelas de Apoio'!$AB$52)+(L58*'Tabelas de Apoio'!$AD$52)+(M58*'Tabelas de Apoio'!$AF$52))/SUM('Tabelas de Apoio'!$AB$52:$AG$52),
IF(D58='Tabelas de Apoio'!$X$53,((K58*'Tabelas de Apoio'!$AB$53)+(L58*'Tabelas de Apoio'!$AD$53)+(M58*'Tabelas de Apoio'!$AF$53))/SUM('Tabelas de Apoio'!$AB$53:$AG$53),
)))))))))))))))))))),0),"-")</f>
        <v>-</v>
      </c>
      <c r="O58" s="96"/>
      <c r="P58" s="93" t="str">
        <f t="shared" si="7"/>
        <v>-</v>
      </c>
      <c r="Q58" s="94" t="str">
        <f>IFERROR(
VLOOKUP(P58,'Tabelas de Apoio'!$X$4:$Z$29,2,0),"-")</f>
        <v>-</v>
      </c>
      <c r="R58" s="95" t="str">
        <f>IFERROR(
VLOOKUP(P58,'Tabelas de Apoio'!$X$4:$Z$29,3,0),"-")</f>
        <v>-</v>
      </c>
      <c r="S58" s="105"/>
    </row>
    <row r="59" ht="45.0" customHeight="1">
      <c r="A59" s="82">
        <v>54.0</v>
      </c>
      <c r="B59" s="83" t="str">
        <f t="shared" si="1"/>
        <v>#REF!</v>
      </c>
      <c r="C59" s="83" t="str">
        <f t="shared" si="2"/>
        <v>#REF!</v>
      </c>
      <c r="D59" s="84" t="str">
        <f t="shared" si="3"/>
        <v>#REF!</v>
      </c>
      <c r="E59" s="96"/>
      <c r="F59" s="102"/>
      <c r="G59" s="87" t="str">
        <f t="shared" si="4"/>
        <v/>
      </c>
      <c r="H59" s="88" t="str">
        <f t="shared" si="5"/>
        <v/>
      </c>
      <c r="I59" s="89" t="str">
        <f t="shared" si="6"/>
        <v/>
      </c>
      <c r="J59" s="96"/>
      <c r="K59" s="100"/>
      <c r="L59" s="101"/>
      <c r="M59" s="101"/>
      <c r="N59" s="92" t="str">
        <f>IFERROR(
ROUND(
IF(D59='Tabelas de Apoio'!$X$34,((K59*'Tabelas de Apoio'!$AB$34)+(L59*'Tabelas de Apoio'!$AD$34)+(M59*'Tabelas de Apoio'!$AF$34))/SUM('Tabelas de Apoio'!$AB$34:$AG$34),
IF(D59='Tabelas de Apoio'!$X$35,((K59*'Tabelas de Apoio'!$AB$35)+(L59*'Tabelas de Apoio'!$AD$35)+(M59*'Tabelas de Apoio'!$AF$35))/SUM('Tabelas de Apoio'!$AB$35:$AG$35),
IF(D59='Tabelas de Apoio'!$X$36,((K59*'Tabelas de Apoio'!$AB$36)+(L59*'Tabelas de Apoio'!$AD$36)+(M59*'Tabelas de Apoio'!$AF$36))/SUM('Tabelas de Apoio'!$AB$36:$AG$36),
IF(D59='Tabelas de Apoio'!$X$37,((K59*'Tabelas de Apoio'!$AB$37)+(L59*'Tabelas de Apoio'!$AD$37)+(M59*'Tabelas de Apoio'!$AF$37))/SUM('Tabelas de Apoio'!$AB$37:$AG$37),
IF(D59='Tabelas de Apoio'!$X$38,((K59*'Tabelas de Apoio'!$AB$38)+(L59*'Tabelas de Apoio'!$AD$38)+(M59*'Tabelas de Apoio'!$AF$38))/SUM('Tabelas de Apoio'!$AB$38:$AG$38),
IF(D59='Tabelas de Apoio'!$X$39,((K59*'Tabelas de Apoio'!$AB$39)+(L59*'Tabelas de Apoio'!$AD$39)+(M59*'Tabelas de Apoio'!$AF$39))/SUM('Tabelas de Apoio'!$AB$39:$AG$39),
IF(D59='Tabelas de Apoio'!$X$40,((K59*'Tabelas de Apoio'!$AB$40)+(L59*'Tabelas de Apoio'!$AD$40)+(M59*'Tabelas de Apoio'!$AF$40))/SUM('Tabelas de Apoio'!$AB$40:$AG$40),
IF(D59='Tabelas de Apoio'!$X$41,((K59*'Tabelas de Apoio'!$AB$41)+(L59*'Tabelas de Apoio'!$AD$41)+(M59*'Tabelas de Apoio'!$AF$41))/SUM('Tabelas de Apoio'!$AB$41:$AG$41),
IF(D59='Tabelas de Apoio'!$X$42,((K59*'Tabelas de Apoio'!$AB$42)+(L59*'Tabelas de Apoio'!$AD$42)+(M59*'Tabelas de Apoio'!$AF$42))/SUM('Tabelas de Apoio'!$AB$42:$AG$42),
IF(D59='Tabelas de Apoio'!$X$43,((K59*'Tabelas de Apoio'!$AB$43)+(L59*'Tabelas de Apoio'!$AD$43)+(M59*'Tabelas de Apoio'!$AF$43))/SUM('Tabelas de Apoio'!$AB$43:$AG$43),
IF(D59='Tabelas de Apoio'!$X$44,((K59*'Tabelas de Apoio'!$AB$44)+(L59*'Tabelas de Apoio'!$AD$44)+(M59*'Tabelas de Apoio'!$AF$44))/SUM('Tabelas de Apoio'!$AB$44:$AG$44),
IF(D59='Tabelas de Apoio'!$X$45,((K59*'Tabelas de Apoio'!$AB$45)+(L59*'Tabelas de Apoio'!$AD$45)+(M59*'Tabelas de Apoio'!$AF$45))/SUM('Tabelas de Apoio'!$AB$45:$AG$45),
IF(D59='Tabelas de Apoio'!$X$46,((K59*'Tabelas de Apoio'!$AB$46)+(L59*'Tabelas de Apoio'!$AD$46)+(M59*'Tabelas de Apoio'!$AF$46))/SUM('Tabelas de Apoio'!$AB$46:$AG$46),
IF(D59='Tabelas de Apoio'!$X$47,((K59*'Tabelas de Apoio'!$AB$47)+(L59*'Tabelas de Apoio'!$AD$47)+(M59*'Tabelas de Apoio'!$AF$47))/SUM('Tabelas de Apoio'!$AB$47:$AG$47),
IF(D59='Tabelas de Apoio'!$X$48,((K59*'Tabelas de Apoio'!$AB$48)+(L59*'Tabelas de Apoio'!$AD$48)+(M59*'Tabelas de Apoio'!$AF$48))/SUM('Tabelas de Apoio'!$AB$48:$AG$48),
IF(D59='Tabelas de Apoio'!$X$49,((K59*'Tabelas de Apoio'!$AB$49)+(L59*'Tabelas de Apoio'!$AD$49)+(M59*'Tabelas de Apoio'!$AF$49))/SUM('Tabelas de Apoio'!$AB$49:$AG$49),
IF(D59='Tabelas de Apoio'!$X$50,((K59*'Tabelas de Apoio'!$AB$50)+(L59*'Tabelas de Apoio'!$AD$50)+(M59*'Tabelas de Apoio'!$AF$50))/SUM('Tabelas de Apoio'!$AB$50:$AG$50),
IF(D59='Tabelas de Apoio'!$X$51,((K59*'Tabelas de Apoio'!$AB$51)+(L59*'Tabelas de Apoio'!$AD$51)+(M59*'Tabelas de Apoio'!$AF$51))/SUM('Tabelas de Apoio'!$AB$51:$AG$51),
IF(D59='Tabelas de Apoio'!$X$52,((K59*'Tabelas de Apoio'!$AB$52)+(L59*'Tabelas de Apoio'!$AD$52)+(M59*'Tabelas de Apoio'!$AF$52))/SUM('Tabelas de Apoio'!$AB$52:$AG$52),
IF(D59='Tabelas de Apoio'!$X$53,((K59*'Tabelas de Apoio'!$AB$53)+(L59*'Tabelas de Apoio'!$AD$53)+(M59*'Tabelas de Apoio'!$AF$53))/SUM('Tabelas de Apoio'!$AB$53:$AG$53),
)))))))))))))))))))),0),"-")</f>
        <v>-</v>
      </c>
      <c r="O59" s="96"/>
      <c r="P59" s="93" t="str">
        <f t="shared" si="7"/>
        <v>-</v>
      </c>
      <c r="Q59" s="94" t="str">
        <f>IFERROR(
VLOOKUP(P59,'Tabelas de Apoio'!$X$4:$Z$29,2,0),"-")</f>
        <v>-</v>
      </c>
      <c r="R59" s="95" t="str">
        <f>IFERROR(
VLOOKUP(P59,'Tabelas de Apoio'!$X$4:$Z$29,3,0),"-")</f>
        <v>-</v>
      </c>
      <c r="S59" s="105"/>
    </row>
    <row r="60" ht="45.0" customHeight="1">
      <c r="A60" s="82">
        <v>55.0</v>
      </c>
      <c r="B60" s="83" t="str">
        <f t="shared" si="1"/>
        <v>#REF!</v>
      </c>
      <c r="C60" s="83" t="str">
        <f t="shared" si="2"/>
        <v>#REF!</v>
      </c>
      <c r="D60" s="84" t="str">
        <f t="shared" si="3"/>
        <v>#REF!</v>
      </c>
      <c r="E60" s="96"/>
      <c r="F60" s="102"/>
      <c r="G60" s="87" t="str">
        <f t="shared" si="4"/>
        <v/>
      </c>
      <c r="H60" s="88" t="str">
        <f t="shared" si="5"/>
        <v/>
      </c>
      <c r="I60" s="89" t="str">
        <f t="shared" si="6"/>
        <v/>
      </c>
      <c r="J60" s="96"/>
      <c r="K60" s="100"/>
      <c r="L60" s="101"/>
      <c r="M60" s="101"/>
      <c r="N60" s="92" t="str">
        <f>IFERROR(
ROUND(
IF(D60='Tabelas de Apoio'!$X$34,((K60*'Tabelas de Apoio'!$AB$34)+(L60*'Tabelas de Apoio'!$AD$34)+(M60*'Tabelas de Apoio'!$AF$34))/SUM('Tabelas de Apoio'!$AB$34:$AG$34),
IF(D60='Tabelas de Apoio'!$X$35,((K60*'Tabelas de Apoio'!$AB$35)+(L60*'Tabelas de Apoio'!$AD$35)+(M60*'Tabelas de Apoio'!$AF$35))/SUM('Tabelas de Apoio'!$AB$35:$AG$35),
IF(D60='Tabelas de Apoio'!$X$36,((K60*'Tabelas de Apoio'!$AB$36)+(L60*'Tabelas de Apoio'!$AD$36)+(M60*'Tabelas de Apoio'!$AF$36))/SUM('Tabelas de Apoio'!$AB$36:$AG$36),
IF(D60='Tabelas de Apoio'!$X$37,((K60*'Tabelas de Apoio'!$AB$37)+(L60*'Tabelas de Apoio'!$AD$37)+(M60*'Tabelas de Apoio'!$AF$37))/SUM('Tabelas de Apoio'!$AB$37:$AG$37),
IF(D60='Tabelas de Apoio'!$X$38,((K60*'Tabelas de Apoio'!$AB$38)+(L60*'Tabelas de Apoio'!$AD$38)+(M60*'Tabelas de Apoio'!$AF$38))/SUM('Tabelas de Apoio'!$AB$38:$AG$38),
IF(D60='Tabelas de Apoio'!$X$39,((K60*'Tabelas de Apoio'!$AB$39)+(L60*'Tabelas de Apoio'!$AD$39)+(M60*'Tabelas de Apoio'!$AF$39))/SUM('Tabelas de Apoio'!$AB$39:$AG$39),
IF(D60='Tabelas de Apoio'!$X$40,((K60*'Tabelas de Apoio'!$AB$40)+(L60*'Tabelas de Apoio'!$AD$40)+(M60*'Tabelas de Apoio'!$AF$40))/SUM('Tabelas de Apoio'!$AB$40:$AG$40),
IF(D60='Tabelas de Apoio'!$X$41,((K60*'Tabelas de Apoio'!$AB$41)+(L60*'Tabelas de Apoio'!$AD$41)+(M60*'Tabelas de Apoio'!$AF$41))/SUM('Tabelas de Apoio'!$AB$41:$AG$41),
IF(D60='Tabelas de Apoio'!$X$42,((K60*'Tabelas de Apoio'!$AB$42)+(L60*'Tabelas de Apoio'!$AD$42)+(M60*'Tabelas de Apoio'!$AF$42))/SUM('Tabelas de Apoio'!$AB$42:$AG$42),
IF(D60='Tabelas de Apoio'!$X$43,((K60*'Tabelas de Apoio'!$AB$43)+(L60*'Tabelas de Apoio'!$AD$43)+(M60*'Tabelas de Apoio'!$AF$43))/SUM('Tabelas de Apoio'!$AB$43:$AG$43),
IF(D60='Tabelas de Apoio'!$X$44,((K60*'Tabelas de Apoio'!$AB$44)+(L60*'Tabelas de Apoio'!$AD$44)+(M60*'Tabelas de Apoio'!$AF$44))/SUM('Tabelas de Apoio'!$AB$44:$AG$44),
IF(D60='Tabelas de Apoio'!$X$45,((K60*'Tabelas de Apoio'!$AB$45)+(L60*'Tabelas de Apoio'!$AD$45)+(M60*'Tabelas de Apoio'!$AF$45))/SUM('Tabelas de Apoio'!$AB$45:$AG$45),
IF(D60='Tabelas de Apoio'!$X$46,((K60*'Tabelas de Apoio'!$AB$46)+(L60*'Tabelas de Apoio'!$AD$46)+(M60*'Tabelas de Apoio'!$AF$46))/SUM('Tabelas de Apoio'!$AB$46:$AG$46),
IF(D60='Tabelas de Apoio'!$X$47,((K60*'Tabelas de Apoio'!$AB$47)+(L60*'Tabelas de Apoio'!$AD$47)+(M60*'Tabelas de Apoio'!$AF$47))/SUM('Tabelas de Apoio'!$AB$47:$AG$47),
IF(D60='Tabelas de Apoio'!$X$48,((K60*'Tabelas de Apoio'!$AB$48)+(L60*'Tabelas de Apoio'!$AD$48)+(M60*'Tabelas de Apoio'!$AF$48))/SUM('Tabelas de Apoio'!$AB$48:$AG$48),
IF(D60='Tabelas de Apoio'!$X$49,((K60*'Tabelas de Apoio'!$AB$49)+(L60*'Tabelas de Apoio'!$AD$49)+(M60*'Tabelas de Apoio'!$AF$49))/SUM('Tabelas de Apoio'!$AB$49:$AG$49),
IF(D60='Tabelas de Apoio'!$X$50,((K60*'Tabelas de Apoio'!$AB$50)+(L60*'Tabelas de Apoio'!$AD$50)+(M60*'Tabelas de Apoio'!$AF$50))/SUM('Tabelas de Apoio'!$AB$50:$AG$50),
IF(D60='Tabelas de Apoio'!$X$51,((K60*'Tabelas de Apoio'!$AB$51)+(L60*'Tabelas de Apoio'!$AD$51)+(M60*'Tabelas de Apoio'!$AF$51))/SUM('Tabelas de Apoio'!$AB$51:$AG$51),
IF(D60='Tabelas de Apoio'!$X$52,((K60*'Tabelas de Apoio'!$AB$52)+(L60*'Tabelas de Apoio'!$AD$52)+(M60*'Tabelas de Apoio'!$AF$52))/SUM('Tabelas de Apoio'!$AB$52:$AG$52),
IF(D60='Tabelas de Apoio'!$X$53,((K60*'Tabelas de Apoio'!$AB$53)+(L60*'Tabelas de Apoio'!$AD$53)+(M60*'Tabelas de Apoio'!$AF$53))/SUM('Tabelas de Apoio'!$AB$53:$AG$53),
)))))))))))))))))))),0),"-")</f>
        <v>-</v>
      </c>
      <c r="O60" s="96"/>
      <c r="P60" s="93" t="str">
        <f t="shared" si="7"/>
        <v>-</v>
      </c>
      <c r="Q60" s="94" t="str">
        <f>IFERROR(
VLOOKUP(P60,'Tabelas de Apoio'!$X$4:$Z$29,2,0),"-")</f>
        <v>-</v>
      </c>
      <c r="R60" s="95" t="str">
        <f>IFERROR(
VLOOKUP(P60,'Tabelas de Apoio'!$X$4:$Z$29,3,0),"-")</f>
        <v>-</v>
      </c>
      <c r="S60" s="105"/>
    </row>
    <row r="61" ht="45.0" customHeight="1">
      <c r="A61" s="82">
        <v>56.0</v>
      </c>
      <c r="B61" s="83" t="str">
        <f t="shared" si="1"/>
        <v>#REF!</v>
      </c>
      <c r="C61" s="83" t="str">
        <f t="shared" si="2"/>
        <v>#REF!</v>
      </c>
      <c r="D61" s="84" t="str">
        <f t="shared" si="3"/>
        <v>#REF!</v>
      </c>
      <c r="E61" s="96"/>
      <c r="F61" s="102"/>
      <c r="G61" s="87" t="str">
        <f t="shared" si="4"/>
        <v/>
      </c>
      <c r="H61" s="88" t="str">
        <f t="shared" si="5"/>
        <v/>
      </c>
      <c r="I61" s="89" t="str">
        <f t="shared" si="6"/>
        <v/>
      </c>
      <c r="J61" s="96"/>
      <c r="K61" s="100"/>
      <c r="L61" s="101"/>
      <c r="M61" s="101"/>
      <c r="N61" s="92" t="str">
        <f>IFERROR(
ROUND(
IF(D61='Tabelas de Apoio'!$X$34,((K61*'Tabelas de Apoio'!$AB$34)+(L61*'Tabelas de Apoio'!$AD$34)+(M61*'Tabelas de Apoio'!$AF$34))/SUM('Tabelas de Apoio'!$AB$34:$AG$34),
IF(D61='Tabelas de Apoio'!$X$35,((K61*'Tabelas de Apoio'!$AB$35)+(L61*'Tabelas de Apoio'!$AD$35)+(M61*'Tabelas de Apoio'!$AF$35))/SUM('Tabelas de Apoio'!$AB$35:$AG$35),
IF(D61='Tabelas de Apoio'!$X$36,((K61*'Tabelas de Apoio'!$AB$36)+(L61*'Tabelas de Apoio'!$AD$36)+(M61*'Tabelas de Apoio'!$AF$36))/SUM('Tabelas de Apoio'!$AB$36:$AG$36),
IF(D61='Tabelas de Apoio'!$X$37,((K61*'Tabelas de Apoio'!$AB$37)+(L61*'Tabelas de Apoio'!$AD$37)+(M61*'Tabelas de Apoio'!$AF$37))/SUM('Tabelas de Apoio'!$AB$37:$AG$37),
IF(D61='Tabelas de Apoio'!$X$38,((K61*'Tabelas de Apoio'!$AB$38)+(L61*'Tabelas de Apoio'!$AD$38)+(M61*'Tabelas de Apoio'!$AF$38))/SUM('Tabelas de Apoio'!$AB$38:$AG$38),
IF(D61='Tabelas de Apoio'!$X$39,((K61*'Tabelas de Apoio'!$AB$39)+(L61*'Tabelas de Apoio'!$AD$39)+(M61*'Tabelas de Apoio'!$AF$39))/SUM('Tabelas de Apoio'!$AB$39:$AG$39),
IF(D61='Tabelas de Apoio'!$X$40,((K61*'Tabelas de Apoio'!$AB$40)+(L61*'Tabelas de Apoio'!$AD$40)+(M61*'Tabelas de Apoio'!$AF$40))/SUM('Tabelas de Apoio'!$AB$40:$AG$40),
IF(D61='Tabelas de Apoio'!$X$41,((K61*'Tabelas de Apoio'!$AB$41)+(L61*'Tabelas de Apoio'!$AD$41)+(M61*'Tabelas de Apoio'!$AF$41))/SUM('Tabelas de Apoio'!$AB$41:$AG$41),
IF(D61='Tabelas de Apoio'!$X$42,((K61*'Tabelas de Apoio'!$AB$42)+(L61*'Tabelas de Apoio'!$AD$42)+(M61*'Tabelas de Apoio'!$AF$42))/SUM('Tabelas de Apoio'!$AB$42:$AG$42),
IF(D61='Tabelas de Apoio'!$X$43,((K61*'Tabelas de Apoio'!$AB$43)+(L61*'Tabelas de Apoio'!$AD$43)+(M61*'Tabelas de Apoio'!$AF$43))/SUM('Tabelas de Apoio'!$AB$43:$AG$43),
IF(D61='Tabelas de Apoio'!$X$44,((K61*'Tabelas de Apoio'!$AB$44)+(L61*'Tabelas de Apoio'!$AD$44)+(M61*'Tabelas de Apoio'!$AF$44))/SUM('Tabelas de Apoio'!$AB$44:$AG$44),
IF(D61='Tabelas de Apoio'!$X$45,((K61*'Tabelas de Apoio'!$AB$45)+(L61*'Tabelas de Apoio'!$AD$45)+(M61*'Tabelas de Apoio'!$AF$45))/SUM('Tabelas de Apoio'!$AB$45:$AG$45),
IF(D61='Tabelas de Apoio'!$X$46,((K61*'Tabelas de Apoio'!$AB$46)+(L61*'Tabelas de Apoio'!$AD$46)+(M61*'Tabelas de Apoio'!$AF$46))/SUM('Tabelas de Apoio'!$AB$46:$AG$46),
IF(D61='Tabelas de Apoio'!$X$47,((K61*'Tabelas de Apoio'!$AB$47)+(L61*'Tabelas de Apoio'!$AD$47)+(M61*'Tabelas de Apoio'!$AF$47))/SUM('Tabelas de Apoio'!$AB$47:$AG$47),
IF(D61='Tabelas de Apoio'!$X$48,((K61*'Tabelas de Apoio'!$AB$48)+(L61*'Tabelas de Apoio'!$AD$48)+(M61*'Tabelas de Apoio'!$AF$48))/SUM('Tabelas de Apoio'!$AB$48:$AG$48),
IF(D61='Tabelas de Apoio'!$X$49,((K61*'Tabelas de Apoio'!$AB$49)+(L61*'Tabelas de Apoio'!$AD$49)+(M61*'Tabelas de Apoio'!$AF$49))/SUM('Tabelas de Apoio'!$AB$49:$AG$49),
IF(D61='Tabelas de Apoio'!$X$50,((K61*'Tabelas de Apoio'!$AB$50)+(L61*'Tabelas de Apoio'!$AD$50)+(M61*'Tabelas de Apoio'!$AF$50))/SUM('Tabelas de Apoio'!$AB$50:$AG$50),
IF(D61='Tabelas de Apoio'!$X$51,((K61*'Tabelas de Apoio'!$AB$51)+(L61*'Tabelas de Apoio'!$AD$51)+(M61*'Tabelas de Apoio'!$AF$51))/SUM('Tabelas de Apoio'!$AB$51:$AG$51),
IF(D61='Tabelas de Apoio'!$X$52,((K61*'Tabelas de Apoio'!$AB$52)+(L61*'Tabelas de Apoio'!$AD$52)+(M61*'Tabelas de Apoio'!$AF$52))/SUM('Tabelas de Apoio'!$AB$52:$AG$52),
IF(D61='Tabelas de Apoio'!$X$53,((K61*'Tabelas de Apoio'!$AB$53)+(L61*'Tabelas de Apoio'!$AD$53)+(M61*'Tabelas de Apoio'!$AF$53))/SUM('Tabelas de Apoio'!$AB$53:$AG$53),
)))))))))))))))))))),0),"-")</f>
        <v>-</v>
      </c>
      <c r="O61" s="96"/>
      <c r="P61" s="93" t="str">
        <f t="shared" si="7"/>
        <v>-</v>
      </c>
      <c r="Q61" s="94" t="str">
        <f>IFERROR(
VLOOKUP(P61,'Tabelas de Apoio'!$X$4:$Z$29,2,0),"-")</f>
        <v>-</v>
      </c>
      <c r="R61" s="95" t="str">
        <f>IFERROR(
VLOOKUP(P61,'Tabelas de Apoio'!$X$4:$Z$29,3,0),"-")</f>
        <v>-</v>
      </c>
      <c r="S61" s="105"/>
    </row>
    <row r="62" ht="45.0" customHeight="1">
      <c r="A62" s="82">
        <v>57.0</v>
      </c>
      <c r="B62" s="83" t="str">
        <f t="shared" si="1"/>
        <v>#REF!</v>
      </c>
      <c r="C62" s="83" t="str">
        <f t="shared" si="2"/>
        <v>#REF!</v>
      </c>
      <c r="D62" s="84" t="str">
        <f t="shared" si="3"/>
        <v>#REF!</v>
      </c>
      <c r="E62" s="96"/>
      <c r="F62" s="102"/>
      <c r="G62" s="87" t="str">
        <f t="shared" si="4"/>
        <v/>
      </c>
      <c r="H62" s="88" t="str">
        <f t="shared" si="5"/>
        <v/>
      </c>
      <c r="I62" s="89" t="str">
        <f t="shared" si="6"/>
        <v/>
      </c>
      <c r="J62" s="96"/>
      <c r="K62" s="100"/>
      <c r="L62" s="101"/>
      <c r="M62" s="101"/>
      <c r="N62" s="92" t="str">
        <f>IFERROR(
ROUND(
IF(D62='Tabelas de Apoio'!$X$34,((K62*'Tabelas de Apoio'!$AB$34)+(L62*'Tabelas de Apoio'!$AD$34)+(M62*'Tabelas de Apoio'!$AF$34))/SUM('Tabelas de Apoio'!$AB$34:$AG$34),
IF(D62='Tabelas de Apoio'!$X$35,((K62*'Tabelas de Apoio'!$AB$35)+(L62*'Tabelas de Apoio'!$AD$35)+(M62*'Tabelas de Apoio'!$AF$35))/SUM('Tabelas de Apoio'!$AB$35:$AG$35),
IF(D62='Tabelas de Apoio'!$X$36,((K62*'Tabelas de Apoio'!$AB$36)+(L62*'Tabelas de Apoio'!$AD$36)+(M62*'Tabelas de Apoio'!$AF$36))/SUM('Tabelas de Apoio'!$AB$36:$AG$36),
IF(D62='Tabelas de Apoio'!$X$37,((K62*'Tabelas de Apoio'!$AB$37)+(L62*'Tabelas de Apoio'!$AD$37)+(M62*'Tabelas de Apoio'!$AF$37))/SUM('Tabelas de Apoio'!$AB$37:$AG$37),
IF(D62='Tabelas de Apoio'!$X$38,((K62*'Tabelas de Apoio'!$AB$38)+(L62*'Tabelas de Apoio'!$AD$38)+(M62*'Tabelas de Apoio'!$AF$38))/SUM('Tabelas de Apoio'!$AB$38:$AG$38),
IF(D62='Tabelas de Apoio'!$X$39,((K62*'Tabelas de Apoio'!$AB$39)+(L62*'Tabelas de Apoio'!$AD$39)+(M62*'Tabelas de Apoio'!$AF$39))/SUM('Tabelas de Apoio'!$AB$39:$AG$39),
IF(D62='Tabelas de Apoio'!$X$40,((K62*'Tabelas de Apoio'!$AB$40)+(L62*'Tabelas de Apoio'!$AD$40)+(M62*'Tabelas de Apoio'!$AF$40))/SUM('Tabelas de Apoio'!$AB$40:$AG$40),
IF(D62='Tabelas de Apoio'!$X$41,((K62*'Tabelas de Apoio'!$AB$41)+(L62*'Tabelas de Apoio'!$AD$41)+(M62*'Tabelas de Apoio'!$AF$41))/SUM('Tabelas de Apoio'!$AB$41:$AG$41),
IF(D62='Tabelas de Apoio'!$X$42,((K62*'Tabelas de Apoio'!$AB$42)+(L62*'Tabelas de Apoio'!$AD$42)+(M62*'Tabelas de Apoio'!$AF$42))/SUM('Tabelas de Apoio'!$AB$42:$AG$42),
IF(D62='Tabelas de Apoio'!$X$43,((K62*'Tabelas de Apoio'!$AB$43)+(L62*'Tabelas de Apoio'!$AD$43)+(M62*'Tabelas de Apoio'!$AF$43))/SUM('Tabelas de Apoio'!$AB$43:$AG$43),
IF(D62='Tabelas de Apoio'!$X$44,((K62*'Tabelas de Apoio'!$AB$44)+(L62*'Tabelas de Apoio'!$AD$44)+(M62*'Tabelas de Apoio'!$AF$44))/SUM('Tabelas de Apoio'!$AB$44:$AG$44),
IF(D62='Tabelas de Apoio'!$X$45,((K62*'Tabelas de Apoio'!$AB$45)+(L62*'Tabelas de Apoio'!$AD$45)+(M62*'Tabelas de Apoio'!$AF$45))/SUM('Tabelas de Apoio'!$AB$45:$AG$45),
IF(D62='Tabelas de Apoio'!$X$46,((K62*'Tabelas de Apoio'!$AB$46)+(L62*'Tabelas de Apoio'!$AD$46)+(M62*'Tabelas de Apoio'!$AF$46))/SUM('Tabelas de Apoio'!$AB$46:$AG$46),
IF(D62='Tabelas de Apoio'!$X$47,((K62*'Tabelas de Apoio'!$AB$47)+(L62*'Tabelas de Apoio'!$AD$47)+(M62*'Tabelas de Apoio'!$AF$47))/SUM('Tabelas de Apoio'!$AB$47:$AG$47),
IF(D62='Tabelas de Apoio'!$X$48,((K62*'Tabelas de Apoio'!$AB$48)+(L62*'Tabelas de Apoio'!$AD$48)+(M62*'Tabelas de Apoio'!$AF$48))/SUM('Tabelas de Apoio'!$AB$48:$AG$48),
IF(D62='Tabelas de Apoio'!$X$49,((K62*'Tabelas de Apoio'!$AB$49)+(L62*'Tabelas de Apoio'!$AD$49)+(M62*'Tabelas de Apoio'!$AF$49))/SUM('Tabelas de Apoio'!$AB$49:$AG$49),
IF(D62='Tabelas de Apoio'!$X$50,((K62*'Tabelas de Apoio'!$AB$50)+(L62*'Tabelas de Apoio'!$AD$50)+(M62*'Tabelas de Apoio'!$AF$50))/SUM('Tabelas de Apoio'!$AB$50:$AG$50),
IF(D62='Tabelas de Apoio'!$X$51,((K62*'Tabelas de Apoio'!$AB$51)+(L62*'Tabelas de Apoio'!$AD$51)+(M62*'Tabelas de Apoio'!$AF$51))/SUM('Tabelas de Apoio'!$AB$51:$AG$51),
IF(D62='Tabelas de Apoio'!$X$52,((K62*'Tabelas de Apoio'!$AB$52)+(L62*'Tabelas de Apoio'!$AD$52)+(M62*'Tabelas de Apoio'!$AF$52))/SUM('Tabelas de Apoio'!$AB$52:$AG$52),
IF(D62='Tabelas de Apoio'!$X$53,((K62*'Tabelas de Apoio'!$AB$53)+(L62*'Tabelas de Apoio'!$AD$53)+(M62*'Tabelas de Apoio'!$AF$53))/SUM('Tabelas de Apoio'!$AB$53:$AG$53),
)))))))))))))))))))),0),"-")</f>
        <v>-</v>
      </c>
      <c r="O62" s="96"/>
      <c r="P62" s="93" t="str">
        <f t="shared" si="7"/>
        <v>-</v>
      </c>
      <c r="Q62" s="94" t="str">
        <f>IFERROR(
VLOOKUP(P62,'Tabelas de Apoio'!$X$4:$Z$29,2,0),"-")</f>
        <v>-</v>
      </c>
      <c r="R62" s="95" t="str">
        <f>IFERROR(
VLOOKUP(P62,'Tabelas de Apoio'!$X$4:$Z$29,3,0),"-")</f>
        <v>-</v>
      </c>
      <c r="S62" s="105"/>
    </row>
    <row r="63" ht="45.0" customHeight="1">
      <c r="A63" s="82">
        <v>58.0</v>
      </c>
      <c r="B63" s="83" t="str">
        <f t="shared" si="1"/>
        <v>#REF!</v>
      </c>
      <c r="C63" s="83" t="str">
        <f t="shared" si="2"/>
        <v>#REF!</v>
      </c>
      <c r="D63" s="84" t="str">
        <f t="shared" si="3"/>
        <v>#REF!</v>
      </c>
      <c r="E63" s="96"/>
      <c r="F63" s="102"/>
      <c r="G63" s="87" t="str">
        <f t="shared" si="4"/>
        <v/>
      </c>
      <c r="H63" s="88" t="str">
        <f t="shared" si="5"/>
        <v/>
      </c>
      <c r="I63" s="89" t="str">
        <f t="shared" si="6"/>
        <v/>
      </c>
      <c r="J63" s="96"/>
      <c r="K63" s="100"/>
      <c r="L63" s="101"/>
      <c r="M63" s="101"/>
      <c r="N63" s="92" t="str">
        <f>IFERROR(
ROUND(
IF(D63='Tabelas de Apoio'!$X$34,((K63*'Tabelas de Apoio'!$AB$34)+(L63*'Tabelas de Apoio'!$AD$34)+(M63*'Tabelas de Apoio'!$AF$34))/SUM('Tabelas de Apoio'!$AB$34:$AG$34),
IF(D63='Tabelas de Apoio'!$X$35,((K63*'Tabelas de Apoio'!$AB$35)+(L63*'Tabelas de Apoio'!$AD$35)+(M63*'Tabelas de Apoio'!$AF$35))/SUM('Tabelas de Apoio'!$AB$35:$AG$35),
IF(D63='Tabelas de Apoio'!$X$36,((K63*'Tabelas de Apoio'!$AB$36)+(L63*'Tabelas de Apoio'!$AD$36)+(M63*'Tabelas de Apoio'!$AF$36))/SUM('Tabelas de Apoio'!$AB$36:$AG$36),
IF(D63='Tabelas de Apoio'!$X$37,((K63*'Tabelas de Apoio'!$AB$37)+(L63*'Tabelas de Apoio'!$AD$37)+(M63*'Tabelas de Apoio'!$AF$37))/SUM('Tabelas de Apoio'!$AB$37:$AG$37),
IF(D63='Tabelas de Apoio'!$X$38,((K63*'Tabelas de Apoio'!$AB$38)+(L63*'Tabelas de Apoio'!$AD$38)+(M63*'Tabelas de Apoio'!$AF$38))/SUM('Tabelas de Apoio'!$AB$38:$AG$38),
IF(D63='Tabelas de Apoio'!$X$39,((K63*'Tabelas de Apoio'!$AB$39)+(L63*'Tabelas de Apoio'!$AD$39)+(M63*'Tabelas de Apoio'!$AF$39))/SUM('Tabelas de Apoio'!$AB$39:$AG$39),
IF(D63='Tabelas de Apoio'!$X$40,((K63*'Tabelas de Apoio'!$AB$40)+(L63*'Tabelas de Apoio'!$AD$40)+(M63*'Tabelas de Apoio'!$AF$40))/SUM('Tabelas de Apoio'!$AB$40:$AG$40),
IF(D63='Tabelas de Apoio'!$X$41,((K63*'Tabelas de Apoio'!$AB$41)+(L63*'Tabelas de Apoio'!$AD$41)+(M63*'Tabelas de Apoio'!$AF$41))/SUM('Tabelas de Apoio'!$AB$41:$AG$41),
IF(D63='Tabelas de Apoio'!$X$42,((K63*'Tabelas de Apoio'!$AB$42)+(L63*'Tabelas de Apoio'!$AD$42)+(M63*'Tabelas de Apoio'!$AF$42))/SUM('Tabelas de Apoio'!$AB$42:$AG$42),
IF(D63='Tabelas de Apoio'!$X$43,((K63*'Tabelas de Apoio'!$AB$43)+(L63*'Tabelas de Apoio'!$AD$43)+(M63*'Tabelas de Apoio'!$AF$43))/SUM('Tabelas de Apoio'!$AB$43:$AG$43),
IF(D63='Tabelas de Apoio'!$X$44,((K63*'Tabelas de Apoio'!$AB$44)+(L63*'Tabelas de Apoio'!$AD$44)+(M63*'Tabelas de Apoio'!$AF$44))/SUM('Tabelas de Apoio'!$AB$44:$AG$44),
IF(D63='Tabelas de Apoio'!$X$45,((K63*'Tabelas de Apoio'!$AB$45)+(L63*'Tabelas de Apoio'!$AD$45)+(M63*'Tabelas de Apoio'!$AF$45))/SUM('Tabelas de Apoio'!$AB$45:$AG$45),
IF(D63='Tabelas de Apoio'!$X$46,((K63*'Tabelas de Apoio'!$AB$46)+(L63*'Tabelas de Apoio'!$AD$46)+(M63*'Tabelas de Apoio'!$AF$46))/SUM('Tabelas de Apoio'!$AB$46:$AG$46),
IF(D63='Tabelas de Apoio'!$X$47,((K63*'Tabelas de Apoio'!$AB$47)+(L63*'Tabelas de Apoio'!$AD$47)+(M63*'Tabelas de Apoio'!$AF$47))/SUM('Tabelas de Apoio'!$AB$47:$AG$47),
IF(D63='Tabelas de Apoio'!$X$48,((K63*'Tabelas de Apoio'!$AB$48)+(L63*'Tabelas de Apoio'!$AD$48)+(M63*'Tabelas de Apoio'!$AF$48))/SUM('Tabelas de Apoio'!$AB$48:$AG$48),
IF(D63='Tabelas de Apoio'!$X$49,((K63*'Tabelas de Apoio'!$AB$49)+(L63*'Tabelas de Apoio'!$AD$49)+(M63*'Tabelas de Apoio'!$AF$49))/SUM('Tabelas de Apoio'!$AB$49:$AG$49),
IF(D63='Tabelas de Apoio'!$X$50,((K63*'Tabelas de Apoio'!$AB$50)+(L63*'Tabelas de Apoio'!$AD$50)+(M63*'Tabelas de Apoio'!$AF$50))/SUM('Tabelas de Apoio'!$AB$50:$AG$50),
IF(D63='Tabelas de Apoio'!$X$51,((K63*'Tabelas de Apoio'!$AB$51)+(L63*'Tabelas de Apoio'!$AD$51)+(M63*'Tabelas de Apoio'!$AF$51))/SUM('Tabelas de Apoio'!$AB$51:$AG$51),
IF(D63='Tabelas de Apoio'!$X$52,((K63*'Tabelas de Apoio'!$AB$52)+(L63*'Tabelas de Apoio'!$AD$52)+(M63*'Tabelas de Apoio'!$AF$52))/SUM('Tabelas de Apoio'!$AB$52:$AG$52),
IF(D63='Tabelas de Apoio'!$X$53,((K63*'Tabelas de Apoio'!$AB$53)+(L63*'Tabelas de Apoio'!$AD$53)+(M63*'Tabelas de Apoio'!$AF$53))/SUM('Tabelas de Apoio'!$AB$53:$AG$53),
)))))))))))))))))))),0),"-")</f>
        <v>-</v>
      </c>
      <c r="O63" s="96"/>
      <c r="P63" s="93" t="str">
        <f t="shared" si="7"/>
        <v>-</v>
      </c>
      <c r="Q63" s="94" t="str">
        <f>IFERROR(
VLOOKUP(P63,'Tabelas de Apoio'!$X$4:$Z$29,2,0),"-")</f>
        <v>-</v>
      </c>
      <c r="R63" s="95" t="str">
        <f>IFERROR(
VLOOKUP(P63,'Tabelas de Apoio'!$X$4:$Z$29,3,0),"-")</f>
        <v>-</v>
      </c>
      <c r="S63" s="105"/>
    </row>
    <row r="64" ht="45.0" customHeight="1">
      <c r="A64" s="82">
        <v>59.0</v>
      </c>
      <c r="B64" s="83" t="str">
        <f t="shared" si="1"/>
        <v>#REF!</v>
      </c>
      <c r="C64" s="83" t="str">
        <f t="shared" si="2"/>
        <v>#REF!</v>
      </c>
      <c r="D64" s="84" t="str">
        <f t="shared" si="3"/>
        <v>#REF!</v>
      </c>
      <c r="E64" s="96"/>
      <c r="F64" s="102"/>
      <c r="G64" s="87" t="str">
        <f t="shared" si="4"/>
        <v/>
      </c>
      <c r="H64" s="88" t="str">
        <f t="shared" si="5"/>
        <v/>
      </c>
      <c r="I64" s="89" t="str">
        <f t="shared" si="6"/>
        <v/>
      </c>
      <c r="J64" s="96"/>
      <c r="K64" s="100"/>
      <c r="L64" s="101"/>
      <c r="M64" s="101"/>
      <c r="N64" s="92" t="str">
        <f>IFERROR(
ROUND(
IF(D64='Tabelas de Apoio'!$X$34,((K64*'Tabelas de Apoio'!$AB$34)+(L64*'Tabelas de Apoio'!$AD$34)+(M64*'Tabelas de Apoio'!$AF$34))/SUM('Tabelas de Apoio'!$AB$34:$AG$34),
IF(D64='Tabelas de Apoio'!$X$35,((K64*'Tabelas de Apoio'!$AB$35)+(L64*'Tabelas de Apoio'!$AD$35)+(M64*'Tabelas de Apoio'!$AF$35))/SUM('Tabelas de Apoio'!$AB$35:$AG$35),
IF(D64='Tabelas de Apoio'!$X$36,((K64*'Tabelas de Apoio'!$AB$36)+(L64*'Tabelas de Apoio'!$AD$36)+(M64*'Tabelas de Apoio'!$AF$36))/SUM('Tabelas de Apoio'!$AB$36:$AG$36),
IF(D64='Tabelas de Apoio'!$X$37,((K64*'Tabelas de Apoio'!$AB$37)+(L64*'Tabelas de Apoio'!$AD$37)+(M64*'Tabelas de Apoio'!$AF$37))/SUM('Tabelas de Apoio'!$AB$37:$AG$37),
IF(D64='Tabelas de Apoio'!$X$38,((K64*'Tabelas de Apoio'!$AB$38)+(L64*'Tabelas de Apoio'!$AD$38)+(M64*'Tabelas de Apoio'!$AF$38))/SUM('Tabelas de Apoio'!$AB$38:$AG$38),
IF(D64='Tabelas de Apoio'!$X$39,((K64*'Tabelas de Apoio'!$AB$39)+(L64*'Tabelas de Apoio'!$AD$39)+(M64*'Tabelas de Apoio'!$AF$39))/SUM('Tabelas de Apoio'!$AB$39:$AG$39),
IF(D64='Tabelas de Apoio'!$X$40,((K64*'Tabelas de Apoio'!$AB$40)+(L64*'Tabelas de Apoio'!$AD$40)+(M64*'Tabelas de Apoio'!$AF$40))/SUM('Tabelas de Apoio'!$AB$40:$AG$40),
IF(D64='Tabelas de Apoio'!$X$41,((K64*'Tabelas de Apoio'!$AB$41)+(L64*'Tabelas de Apoio'!$AD$41)+(M64*'Tabelas de Apoio'!$AF$41))/SUM('Tabelas de Apoio'!$AB$41:$AG$41),
IF(D64='Tabelas de Apoio'!$X$42,((K64*'Tabelas de Apoio'!$AB$42)+(L64*'Tabelas de Apoio'!$AD$42)+(M64*'Tabelas de Apoio'!$AF$42))/SUM('Tabelas de Apoio'!$AB$42:$AG$42),
IF(D64='Tabelas de Apoio'!$X$43,((K64*'Tabelas de Apoio'!$AB$43)+(L64*'Tabelas de Apoio'!$AD$43)+(M64*'Tabelas de Apoio'!$AF$43))/SUM('Tabelas de Apoio'!$AB$43:$AG$43),
IF(D64='Tabelas de Apoio'!$X$44,((K64*'Tabelas de Apoio'!$AB$44)+(L64*'Tabelas de Apoio'!$AD$44)+(M64*'Tabelas de Apoio'!$AF$44))/SUM('Tabelas de Apoio'!$AB$44:$AG$44),
IF(D64='Tabelas de Apoio'!$X$45,((K64*'Tabelas de Apoio'!$AB$45)+(L64*'Tabelas de Apoio'!$AD$45)+(M64*'Tabelas de Apoio'!$AF$45))/SUM('Tabelas de Apoio'!$AB$45:$AG$45),
IF(D64='Tabelas de Apoio'!$X$46,((K64*'Tabelas de Apoio'!$AB$46)+(L64*'Tabelas de Apoio'!$AD$46)+(M64*'Tabelas de Apoio'!$AF$46))/SUM('Tabelas de Apoio'!$AB$46:$AG$46),
IF(D64='Tabelas de Apoio'!$X$47,((K64*'Tabelas de Apoio'!$AB$47)+(L64*'Tabelas de Apoio'!$AD$47)+(M64*'Tabelas de Apoio'!$AF$47))/SUM('Tabelas de Apoio'!$AB$47:$AG$47),
IF(D64='Tabelas de Apoio'!$X$48,((K64*'Tabelas de Apoio'!$AB$48)+(L64*'Tabelas de Apoio'!$AD$48)+(M64*'Tabelas de Apoio'!$AF$48))/SUM('Tabelas de Apoio'!$AB$48:$AG$48),
IF(D64='Tabelas de Apoio'!$X$49,((K64*'Tabelas de Apoio'!$AB$49)+(L64*'Tabelas de Apoio'!$AD$49)+(M64*'Tabelas de Apoio'!$AF$49))/SUM('Tabelas de Apoio'!$AB$49:$AG$49),
IF(D64='Tabelas de Apoio'!$X$50,((K64*'Tabelas de Apoio'!$AB$50)+(L64*'Tabelas de Apoio'!$AD$50)+(M64*'Tabelas de Apoio'!$AF$50))/SUM('Tabelas de Apoio'!$AB$50:$AG$50),
IF(D64='Tabelas de Apoio'!$X$51,((K64*'Tabelas de Apoio'!$AB$51)+(L64*'Tabelas de Apoio'!$AD$51)+(M64*'Tabelas de Apoio'!$AF$51))/SUM('Tabelas de Apoio'!$AB$51:$AG$51),
IF(D64='Tabelas de Apoio'!$X$52,((K64*'Tabelas de Apoio'!$AB$52)+(L64*'Tabelas de Apoio'!$AD$52)+(M64*'Tabelas de Apoio'!$AF$52))/SUM('Tabelas de Apoio'!$AB$52:$AG$52),
IF(D64='Tabelas de Apoio'!$X$53,((K64*'Tabelas de Apoio'!$AB$53)+(L64*'Tabelas de Apoio'!$AD$53)+(M64*'Tabelas de Apoio'!$AF$53))/SUM('Tabelas de Apoio'!$AB$53:$AG$53),
)))))))))))))))))))),0),"-")</f>
        <v>-</v>
      </c>
      <c r="O64" s="96"/>
      <c r="P64" s="93" t="str">
        <f t="shared" si="7"/>
        <v>-</v>
      </c>
      <c r="Q64" s="94" t="str">
        <f>IFERROR(
VLOOKUP(P64,'Tabelas de Apoio'!$X$4:$Z$29,2,0),"-")</f>
        <v>-</v>
      </c>
      <c r="R64" s="95" t="str">
        <f>IFERROR(
VLOOKUP(P64,'Tabelas de Apoio'!$X$4:$Z$29,3,0),"-")</f>
        <v>-</v>
      </c>
      <c r="S64" s="105"/>
    </row>
    <row r="65" ht="45.0" customHeight="1">
      <c r="A65" s="82">
        <v>60.0</v>
      </c>
      <c r="B65" s="83" t="str">
        <f t="shared" si="1"/>
        <v>#REF!</v>
      </c>
      <c r="C65" s="83" t="str">
        <f t="shared" si="2"/>
        <v>#REF!</v>
      </c>
      <c r="D65" s="84" t="str">
        <f t="shared" si="3"/>
        <v>#REF!</v>
      </c>
      <c r="E65" s="96"/>
      <c r="F65" s="102"/>
      <c r="G65" s="87" t="str">
        <f t="shared" si="4"/>
        <v/>
      </c>
      <c r="H65" s="88" t="str">
        <f t="shared" si="5"/>
        <v/>
      </c>
      <c r="I65" s="89" t="str">
        <f t="shared" si="6"/>
        <v/>
      </c>
      <c r="J65" s="96"/>
      <c r="K65" s="100"/>
      <c r="L65" s="101"/>
      <c r="M65" s="101"/>
      <c r="N65" s="92" t="str">
        <f>IFERROR(
ROUND(
IF(D65='Tabelas de Apoio'!$X$34,((K65*'Tabelas de Apoio'!$AB$34)+(L65*'Tabelas de Apoio'!$AD$34)+(M65*'Tabelas de Apoio'!$AF$34))/SUM('Tabelas de Apoio'!$AB$34:$AG$34),
IF(D65='Tabelas de Apoio'!$X$35,((K65*'Tabelas de Apoio'!$AB$35)+(L65*'Tabelas de Apoio'!$AD$35)+(M65*'Tabelas de Apoio'!$AF$35))/SUM('Tabelas de Apoio'!$AB$35:$AG$35),
IF(D65='Tabelas de Apoio'!$X$36,((K65*'Tabelas de Apoio'!$AB$36)+(L65*'Tabelas de Apoio'!$AD$36)+(M65*'Tabelas de Apoio'!$AF$36))/SUM('Tabelas de Apoio'!$AB$36:$AG$36),
IF(D65='Tabelas de Apoio'!$X$37,((K65*'Tabelas de Apoio'!$AB$37)+(L65*'Tabelas de Apoio'!$AD$37)+(M65*'Tabelas de Apoio'!$AF$37))/SUM('Tabelas de Apoio'!$AB$37:$AG$37),
IF(D65='Tabelas de Apoio'!$X$38,((K65*'Tabelas de Apoio'!$AB$38)+(L65*'Tabelas de Apoio'!$AD$38)+(M65*'Tabelas de Apoio'!$AF$38))/SUM('Tabelas de Apoio'!$AB$38:$AG$38),
IF(D65='Tabelas de Apoio'!$X$39,((K65*'Tabelas de Apoio'!$AB$39)+(L65*'Tabelas de Apoio'!$AD$39)+(M65*'Tabelas de Apoio'!$AF$39))/SUM('Tabelas de Apoio'!$AB$39:$AG$39),
IF(D65='Tabelas de Apoio'!$X$40,((K65*'Tabelas de Apoio'!$AB$40)+(L65*'Tabelas de Apoio'!$AD$40)+(M65*'Tabelas de Apoio'!$AF$40))/SUM('Tabelas de Apoio'!$AB$40:$AG$40),
IF(D65='Tabelas de Apoio'!$X$41,((K65*'Tabelas de Apoio'!$AB$41)+(L65*'Tabelas de Apoio'!$AD$41)+(M65*'Tabelas de Apoio'!$AF$41))/SUM('Tabelas de Apoio'!$AB$41:$AG$41),
IF(D65='Tabelas de Apoio'!$X$42,((K65*'Tabelas de Apoio'!$AB$42)+(L65*'Tabelas de Apoio'!$AD$42)+(M65*'Tabelas de Apoio'!$AF$42))/SUM('Tabelas de Apoio'!$AB$42:$AG$42),
IF(D65='Tabelas de Apoio'!$X$43,((K65*'Tabelas de Apoio'!$AB$43)+(L65*'Tabelas de Apoio'!$AD$43)+(M65*'Tabelas de Apoio'!$AF$43))/SUM('Tabelas de Apoio'!$AB$43:$AG$43),
IF(D65='Tabelas de Apoio'!$X$44,((K65*'Tabelas de Apoio'!$AB$44)+(L65*'Tabelas de Apoio'!$AD$44)+(M65*'Tabelas de Apoio'!$AF$44))/SUM('Tabelas de Apoio'!$AB$44:$AG$44),
IF(D65='Tabelas de Apoio'!$X$45,((K65*'Tabelas de Apoio'!$AB$45)+(L65*'Tabelas de Apoio'!$AD$45)+(M65*'Tabelas de Apoio'!$AF$45))/SUM('Tabelas de Apoio'!$AB$45:$AG$45),
IF(D65='Tabelas de Apoio'!$X$46,((K65*'Tabelas de Apoio'!$AB$46)+(L65*'Tabelas de Apoio'!$AD$46)+(M65*'Tabelas de Apoio'!$AF$46))/SUM('Tabelas de Apoio'!$AB$46:$AG$46),
IF(D65='Tabelas de Apoio'!$X$47,((K65*'Tabelas de Apoio'!$AB$47)+(L65*'Tabelas de Apoio'!$AD$47)+(M65*'Tabelas de Apoio'!$AF$47))/SUM('Tabelas de Apoio'!$AB$47:$AG$47),
IF(D65='Tabelas de Apoio'!$X$48,((K65*'Tabelas de Apoio'!$AB$48)+(L65*'Tabelas de Apoio'!$AD$48)+(M65*'Tabelas de Apoio'!$AF$48))/SUM('Tabelas de Apoio'!$AB$48:$AG$48),
IF(D65='Tabelas de Apoio'!$X$49,((K65*'Tabelas de Apoio'!$AB$49)+(L65*'Tabelas de Apoio'!$AD$49)+(M65*'Tabelas de Apoio'!$AF$49))/SUM('Tabelas de Apoio'!$AB$49:$AG$49),
IF(D65='Tabelas de Apoio'!$X$50,((K65*'Tabelas de Apoio'!$AB$50)+(L65*'Tabelas de Apoio'!$AD$50)+(M65*'Tabelas de Apoio'!$AF$50))/SUM('Tabelas de Apoio'!$AB$50:$AG$50),
IF(D65='Tabelas de Apoio'!$X$51,((K65*'Tabelas de Apoio'!$AB$51)+(L65*'Tabelas de Apoio'!$AD$51)+(M65*'Tabelas de Apoio'!$AF$51))/SUM('Tabelas de Apoio'!$AB$51:$AG$51),
IF(D65='Tabelas de Apoio'!$X$52,((K65*'Tabelas de Apoio'!$AB$52)+(L65*'Tabelas de Apoio'!$AD$52)+(M65*'Tabelas de Apoio'!$AF$52))/SUM('Tabelas de Apoio'!$AB$52:$AG$52),
IF(D65='Tabelas de Apoio'!$X$53,((K65*'Tabelas de Apoio'!$AB$53)+(L65*'Tabelas de Apoio'!$AD$53)+(M65*'Tabelas de Apoio'!$AF$53))/SUM('Tabelas de Apoio'!$AB$53:$AG$53),
)))))))))))))))))))),0),"-")</f>
        <v>-</v>
      </c>
      <c r="O65" s="96"/>
      <c r="P65" s="93" t="str">
        <f t="shared" si="7"/>
        <v>-</v>
      </c>
      <c r="Q65" s="94" t="str">
        <f>IFERROR(
VLOOKUP(P65,'Tabelas de Apoio'!$X$4:$Z$29,2,0),"-")</f>
        <v>-</v>
      </c>
      <c r="R65" s="95" t="str">
        <f>IFERROR(
VLOOKUP(P65,'Tabelas de Apoio'!$X$4:$Z$29,3,0),"-")</f>
        <v>-</v>
      </c>
      <c r="S65" s="105"/>
    </row>
    <row r="66" ht="45.0" customHeight="1">
      <c r="A66" s="82">
        <v>61.0</v>
      </c>
      <c r="B66" s="83" t="str">
        <f t="shared" si="1"/>
        <v>#REF!</v>
      </c>
      <c r="C66" s="83" t="str">
        <f t="shared" si="2"/>
        <v>#REF!</v>
      </c>
      <c r="D66" s="84" t="str">
        <f t="shared" si="3"/>
        <v>#REF!</v>
      </c>
      <c r="E66" s="96"/>
      <c r="F66" s="102"/>
      <c r="G66" s="87" t="str">
        <f t="shared" si="4"/>
        <v/>
      </c>
      <c r="H66" s="88" t="str">
        <f t="shared" si="5"/>
        <v/>
      </c>
      <c r="I66" s="89" t="str">
        <f t="shared" si="6"/>
        <v/>
      </c>
      <c r="J66" s="96"/>
      <c r="K66" s="100"/>
      <c r="L66" s="101"/>
      <c r="M66" s="101"/>
      <c r="N66" s="92" t="str">
        <f>IFERROR(
ROUND(
IF(D66='Tabelas de Apoio'!$X$34,((K66*'Tabelas de Apoio'!$AB$34)+(L66*'Tabelas de Apoio'!$AD$34)+(M66*'Tabelas de Apoio'!$AF$34))/SUM('Tabelas de Apoio'!$AB$34:$AG$34),
IF(D66='Tabelas de Apoio'!$X$35,((K66*'Tabelas de Apoio'!$AB$35)+(L66*'Tabelas de Apoio'!$AD$35)+(M66*'Tabelas de Apoio'!$AF$35))/SUM('Tabelas de Apoio'!$AB$35:$AG$35),
IF(D66='Tabelas de Apoio'!$X$36,((K66*'Tabelas de Apoio'!$AB$36)+(L66*'Tabelas de Apoio'!$AD$36)+(M66*'Tabelas de Apoio'!$AF$36))/SUM('Tabelas de Apoio'!$AB$36:$AG$36),
IF(D66='Tabelas de Apoio'!$X$37,((K66*'Tabelas de Apoio'!$AB$37)+(L66*'Tabelas de Apoio'!$AD$37)+(M66*'Tabelas de Apoio'!$AF$37))/SUM('Tabelas de Apoio'!$AB$37:$AG$37),
IF(D66='Tabelas de Apoio'!$X$38,((K66*'Tabelas de Apoio'!$AB$38)+(L66*'Tabelas de Apoio'!$AD$38)+(M66*'Tabelas de Apoio'!$AF$38))/SUM('Tabelas de Apoio'!$AB$38:$AG$38),
IF(D66='Tabelas de Apoio'!$X$39,((K66*'Tabelas de Apoio'!$AB$39)+(L66*'Tabelas de Apoio'!$AD$39)+(M66*'Tabelas de Apoio'!$AF$39))/SUM('Tabelas de Apoio'!$AB$39:$AG$39),
IF(D66='Tabelas de Apoio'!$X$40,((K66*'Tabelas de Apoio'!$AB$40)+(L66*'Tabelas de Apoio'!$AD$40)+(M66*'Tabelas de Apoio'!$AF$40))/SUM('Tabelas de Apoio'!$AB$40:$AG$40),
IF(D66='Tabelas de Apoio'!$X$41,((K66*'Tabelas de Apoio'!$AB$41)+(L66*'Tabelas de Apoio'!$AD$41)+(M66*'Tabelas de Apoio'!$AF$41))/SUM('Tabelas de Apoio'!$AB$41:$AG$41),
IF(D66='Tabelas de Apoio'!$X$42,((K66*'Tabelas de Apoio'!$AB$42)+(L66*'Tabelas de Apoio'!$AD$42)+(M66*'Tabelas de Apoio'!$AF$42))/SUM('Tabelas de Apoio'!$AB$42:$AG$42),
IF(D66='Tabelas de Apoio'!$X$43,((K66*'Tabelas de Apoio'!$AB$43)+(L66*'Tabelas de Apoio'!$AD$43)+(M66*'Tabelas de Apoio'!$AF$43))/SUM('Tabelas de Apoio'!$AB$43:$AG$43),
IF(D66='Tabelas de Apoio'!$X$44,((K66*'Tabelas de Apoio'!$AB$44)+(L66*'Tabelas de Apoio'!$AD$44)+(M66*'Tabelas de Apoio'!$AF$44))/SUM('Tabelas de Apoio'!$AB$44:$AG$44),
IF(D66='Tabelas de Apoio'!$X$45,((K66*'Tabelas de Apoio'!$AB$45)+(L66*'Tabelas de Apoio'!$AD$45)+(M66*'Tabelas de Apoio'!$AF$45))/SUM('Tabelas de Apoio'!$AB$45:$AG$45),
IF(D66='Tabelas de Apoio'!$X$46,((K66*'Tabelas de Apoio'!$AB$46)+(L66*'Tabelas de Apoio'!$AD$46)+(M66*'Tabelas de Apoio'!$AF$46))/SUM('Tabelas de Apoio'!$AB$46:$AG$46),
IF(D66='Tabelas de Apoio'!$X$47,((K66*'Tabelas de Apoio'!$AB$47)+(L66*'Tabelas de Apoio'!$AD$47)+(M66*'Tabelas de Apoio'!$AF$47))/SUM('Tabelas de Apoio'!$AB$47:$AG$47),
IF(D66='Tabelas de Apoio'!$X$48,((K66*'Tabelas de Apoio'!$AB$48)+(L66*'Tabelas de Apoio'!$AD$48)+(M66*'Tabelas de Apoio'!$AF$48))/SUM('Tabelas de Apoio'!$AB$48:$AG$48),
IF(D66='Tabelas de Apoio'!$X$49,((K66*'Tabelas de Apoio'!$AB$49)+(L66*'Tabelas de Apoio'!$AD$49)+(M66*'Tabelas de Apoio'!$AF$49))/SUM('Tabelas de Apoio'!$AB$49:$AG$49),
IF(D66='Tabelas de Apoio'!$X$50,((K66*'Tabelas de Apoio'!$AB$50)+(L66*'Tabelas de Apoio'!$AD$50)+(M66*'Tabelas de Apoio'!$AF$50))/SUM('Tabelas de Apoio'!$AB$50:$AG$50),
IF(D66='Tabelas de Apoio'!$X$51,((K66*'Tabelas de Apoio'!$AB$51)+(L66*'Tabelas de Apoio'!$AD$51)+(M66*'Tabelas de Apoio'!$AF$51))/SUM('Tabelas de Apoio'!$AB$51:$AG$51),
IF(D66='Tabelas de Apoio'!$X$52,((K66*'Tabelas de Apoio'!$AB$52)+(L66*'Tabelas de Apoio'!$AD$52)+(M66*'Tabelas de Apoio'!$AF$52))/SUM('Tabelas de Apoio'!$AB$52:$AG$52),
IF(D66='Tabelas de Apoio'!$X$53,((K66*'Tabelas de Apoio'!$AB$53)+(L66*'Tabelas de Apoio'!$AD$53)+(M66*'Tabelas de Apoio'!$AF$53))/SUM('Tabelas de Apoio'!$AB$53:$AG$53),
)))))))))))))))))))),0),"-")</f>
        <v>-</v>
      </c>
      <c r="O66" s="96"/>
      <c r="P66" s="93" t="str">
        <f t="shared" si="7"/>
        <v>-</v>
      </c>
      <c r="Q66" s="94" t="str">
        <f>IFERROR(
VLOOKUP(P66,'Tabelas de Apoio'!$X$4:$Z$29,2,0),"-")</f>
        <v>-</v>
      </c>
      <c r="R66" s="95" t="str">
        <f>IFERROR(
VLOOKUP(P66,'Tabelas de Apoio'!$X$4:$Z$29,3,0),"-")</f>
        <v>-</v>
      </c>
      <c r="S66" s="105"/>
    </row>
    <row r="67" ht="45.0" customHeight="1">
      <c r="A67" s="82">
        <v>62.0</v>
      </c>
      <c r="B67" s="83" t="str">
        <f t="shared" si="1"/>
        <v>#REF!</v>
      </c>
      <c r="C67" s="83" t="str">
        <f t="shared" si="2"/>
        <v>#REF!</v>
      </c>
      <c r="D67" s="84" t="str">
        <f t="shared" si="3"/>
        <v>#REF!</v>
      </c>
      <c r="E67" s="96"/>
      <c r="F67" s="102"/>
      <c r="G67" s="87" t="str">
        <f t="shared" si="4"/>
        <v/>
      </c>
      <c r="H67" s="88" t="str">
        <f t="shared" si="5"/>
        <v/>
      </c>
      <c r="I67" s="89" t="str">
        <f t="shared" si="6"/>
        <v/>
      </c>
      <c r="J67" s="96"/>
      <c r="K67" s="100"/>
      <c r="L67" s="101"/>
      <c r="M67" s="101"/>
      <c r="N67" s="92" t="str">
        <f>IFERROR(
ROUND(
IF(D67='Tabelas de Apoio'!$X$34,((K67*'Tabelas de Apoio'!$AB$34)+(L67*'Tabelas de Apoio'!$AD$34)+(M67*'Tabelas de Apoio'!$AF$34))/SUM('Tabelas de Apoio'!$AB$34:$AG$34),
IF(D67='Tabelas de Apoio'!$X$35,((K67*'Tabelas de Apoio'!$AB$35)+(L67*'Tabelas de Apoio'!$AD$35)+(M67*'Tabelas de Apoio'!$AF$35))/SUM('Tabelas de Apoio'!$AB$35:$AG$35),
IF(D67='Tabelas de Apoio'!$X$36,((K67*'Tabelas de Apoio'!$AB$36)+(L67*'Tabelas de Apoio'!$AD$36)+(M67*'Tabelas de Apoio'!$AF$36))/SUM('Tabelas de Apoio'!$AB$36:$AG$36),
IF(D67='Tabelas de Apoio'!$X$37,((K67*'Tabelas de Apoio'!$AB$37)+(L67*'Tabelas de Apoio'!$AD$37)+(M67*'Tabelas de Apoio'!$AF$37))/SUM('Tabelas de Apoio'!$AB$37:$AG$37),
IF(D67='Tabelas de Apoio'!$X$38,((K67*'Tabelas de Apoio'!$AB$38)+(L67*'Tabelas de Apoio'!$AD$38)+(M67*'Tabelas de Apoio'!$AF$38))/SUM('Tabelas de Apoio'!$AB$38:$AG$38),
IF(D67='Tabelas de Apoio'!$X$39,((K67*'Tabelas de Apoio'!$AB$39)+(L67*'Tabelas de Apoio'!$AD$39)+(M67*'Tabelas de Apoio'!$AF$39))/SUM('Tabelas de Apoio'!$AB$39:$AG$39),
IF(D67='Tabelas de Apoio'!$X$40,((K67*'Tabelas de Apoio'!$AB$40)+(L67*'Tabelas de Apoio'!$AD$40)+(M67*'Tabelas de Apoio'!$AF$40))/SUM('Tabelas de Apoio'!$AB$40:$AG$40),
IF(D67='Tabelas de Apoio'!$X$41,((K67*'Tabelas de Apoio'!$AB$41)+(L67*'Tabelas de Apoio'!$AD$41)+(M67*'Tabelas de Apoio'!$AF$41))/SUM('Tabelas de Apoio'!$AB$41:$AG$41),
IF(D67='Tabelas de Apoio'!$X$42,((K67*'Tabelas de Apoio'!$AB$42)+(L67*'Tabelas de Apoio'!$AD$42)+(M67*'Tabelas de Apoio'!$AF$42))/SUM('Tabelas de Apoio'!$AB$42:$AG$42),
IF(D67='Tabelas de Apoio'!$X$43,((K67*'Tabelas de Apoio'!$AB$43)+(L67*'Tabelas de Apoio'!$AD$43)+(M67*'Tabelas de Apoio'!$AF$43))/SUM('Tabelas de Apoio'!$AB$43:$AG$43),
IF(D67='Tabelas de Apoio'!$X$44,((K67*'Tabelas de Apoio'!$AB$44)+(L67*'Tabelas de Apoio'!$AD$44)+(M67*'Tabelas de Apoio'!$AF$44))/SUM('Tabelas de Apoio'!$AB$44:$AG$44),
IF(D67='Tabelas de Apoio'!$X$45,((K67*'Tabelas de Apoio'!$AB$45)+(L67*'Tabelas de Apoio'!$AD$45)+(M67*'Tabelas de Apoio'!$AF$45))/SUM('Tabelas de Apoio'!$AB$45:$AG$45),
IF(D67='Tabelas de Apoio'!$X$46,((K67*'Tabelas de Apoio'!$AB$46)+(L67*'Tabelas de Apoio'!$AD$46)+(M67*'Tabelas de Apoio'!$AF$46))/SUM('Tabelas de Apoio'!$AB$46:$AG$46),
IF(D67='Tabelas de Apoio'!$X$47,((K67*'Tabelas de Apoio'!$AB$47)+(L67*'Tabelas de Apoio'!$AD$47)+(M67*'Tabelas de Apoio'!$AF$47))/SUM('Tabelas de Apoio'!$AB$47:$AG$47),
IF(D67='Tabelas de Apoio'!$X$48,((K67*'Tabelas de Apoio'!$AB$48)+(L67*'Tabelas de Apoio'!$AD$48)+(M67*'Tabelas de Apoio'!$AF$48))/SUM('Tabelas de Apoio'!$AB$48:$AG$48),
IF(D67='Tabelas de Apoio'!$X$49,((K67*'Tabelas de Apoio'!$AB$49)+(L67*'Tabelas de Apoio'!$AD$49)+(M67*'Tabelas de Apoio'!$AF$49))/SUM('Tabelas de Apoio'!$AB$49:$AG$49),
IF(D67='Tabelas de Apoio'!$X$50,((K67*'Tabelas de Apoio'!$AB$50)+(L67*'Tabelas de Apoio'!$AD$50)+(M67*'Tabelas de Apoio'!$AF$50))/SUM('Tabelas de Apoio'!$AB$50:$AG$50),
IF(D67='Tabelas de Apoio'!$X$51,((K67*'Tabelas de Apoio'!$AB$51)+(L67*'Tabelas de Apoio'!$AD$51)+(M67*'Tabelas de Apoio'!$AF$51))/SUM('Tabelas de Apoio'!$AB$51:$AG$51),
IF(D67='Tabelas de Apoio'!$X$52,((K67*'Tabelas de Apoio'!$AB$52)+(L67*'Tabelas de Apoio'!$AD$52)+(M67*'Tabelas de Apoio'!$AF$52))/SUM('Tabelas de Apoio'!$AB$52:$AG$52),
IF(D67='Tabelas de Apoio'!$X$53,((K67*'Tabelas de Apoio'!$AB$53)+(L67*'Tabelas de Apoio'!$AD$53)+(M67*'Tabelas de Apoio'!$AF$53))/SUM('Tabelas de Apoio'!$AB$53:$AG$53),
)))))))))))))))))))),0),"-")</f>
        <v>-</v>
      </c>
      <c r="O67" s="96"/>
      <c r="P67" s="93" t="str">
        <f t="shared" si="7"/>
        <v>-</v>
      </c>
      <c r="Q67" s="94" t="str">
        <f>IFERROR(
VLOOKUP(P67,'Tabelas de Apoio'!$X$4:$Z$29,2,0),"-")</f>
        <v>-</v>
      </c>
      <c r="R67" s="95" t="str">
        <f>IFERROR(
VLOOKUP(P67,'Tabelas de Apoio'!$X$4:$Z$29,3,0),"-")</f>
        <v>-</v>
      </c>
      <c r="S67" s="105"/>
    </row>
    <row r="68" ht="45.0" customHeight="1">
      <c r="A68" s="82">
        <v>63.0</v>
      </c>
      <c r="B68" s="83" t="str">
        <f t="shared" si="1"/>
        <v>#REF!</v>
      </c>
      <c r="C68" s="83" t="str">
        <f t="shared" si="2"/>
        <v>#REF!</v>
      </c>
      <c r="D68" s="84" t="str">
        <f t="shared" si="3"/>
        <v>#REF!</v>
      </c>
      <c r="E68" s="96"/>
      <c r="F68" s="102"/>
      <c r="G68" s="87" t="str">
        <f t="shared" si="4"/>
        <v/>
      </c>
      <c r="H68" s="88" t="str">
        <f t="shared" si="5"/>
        <v/>
      </c>
      <c r="I68" s="89" t="str">
        <f t="shared" si="6"/>
        <v/>
      </c>
      <c r="J68" s="96"/>
      <c r="K68" s="100"/>
      <c r="L68" s="101"/>
      <c r="M68" s="101"/>
      <c r="N68" s="92" t="str">
        <f>IFERROR(
ROUND(
IF(D68='Tabelas de Apoio'!$X$34,((K68*'Tabelas de Apoio'!$AB$34)+(L68*'Tabelas de Apoio'!$AD$34)+(M68*'Tabelas de Apoio'!$AF$34))/SUM('Tabelas de Apoio'!$AB$34:$AG$34),
IF(D68='Tabelas de Apoio'!$X$35,((K68*'Tabelas de Apoio'!$AB$35)+(L68*'Tabelas de Apoio'!$AD$35)+(M68*'Tabelas de Apoio'!$AF$35))/SUM('Tabelas de Apoio'!$AB$35:$AG$35),
IF(D68='Tabelas de Apoio'!$X$36,((K68*'Tabelas de Apoio'!$AB$36)+(L68*'Tabelas de Apoio'!$AD$36)+(M68*'Tabelas de Apoio'!$AF$36))/SUM('Tabelas de Apoio'!$AB$36:$AG$36),
IF(D68='Tabelas de Apoio'!$X$37,((K68*'Tabelas de Apoio'!$AB$37)+(L68*'Tabelas de Apoio'!$AD$37)+(M68*'Tabelas de Apoio'!$AF$37))/SUM('Tabelas de Apoio'!$AB$37:$AG$37),
IF(D68='Tabelas de Apoio'!$X$38,((K68*'Tabelas de Apoio'!$AB$38)+(L68*'Tabelas de Apoio'!$AD$38)+(M68*'Tabelas de Apoio'!$AF$38))/SUM('Tabelas de Apoio'!$AB$38:$AG$38),
IF(D68='Tabelas de Apoio'!$X$39,((K68*'Tabelas de Apoio'!$AB$39)+(L68*'Tabelas de Apoio'!$AD$39)+(M68*'Tabelas de Apoio'!$AF$39))/SUM('Tabelas de Apoio'!$AB$39:$AG$39),
IF(D68='Tabelas de Apoio'!$X$40,((K68*'Tabelas de Apoio'!$AB$40)+(L68*'Tabelas de Apoio'!$AD$40)+(M68*'Tabelas de Apoio'!$AF$40))/SUM('Tabelas de Apoio'!$AB$40:$AG$40),
IF(D68='Tabelas de Apoio'!$X$41,((K68*'Tabelas de Apoio'!$AB$41)+(L68*'Tabelas de Apoio'!$AD$41)+(M68*'Tabelas de Apoio'!$AF$41))/SUM('Tabelas de Apoio'!$AB$41:$AG$41),
IF(D68='Tabelas de Apoio'!$X$42,((K68*'Tabelas de Apoio'!$AB$42)+(L68*'Tabelas de Apoio'!$AD$42)+(M68*'Tabelas de Apoio'!$AF$42))/SUM('Tabelas de Apoio'!$AB$42:$AG$42),
IF(D68='Tabelas de Apoio'!$X$43,((K68*'Tabelas de Apoio'!$AB$43)+(L68*'Tabelas de Apoio'!$AD$43)+(M68*'Tabelas de Apoio'!$AF$43))/SUM('Tabelas de Apoio'!$AB$43:$AG$43),
IF(D68='Tabelas de Apoio'!$X$44,((K68*'Tabelas de Apoio'!$AB$44)+(L68*'Tabelas de Apoio'!$AD$44)+(M68*'Tabelas de Apoio'!$AF$44))/SUM('Tabelas de Apoio'!$AB$44:$AG$44),
IF(D68='Tabelas de Apoio'!$X$45,((K68*'Tabelas de Apoio'!$AB$45)+(L68*'Tabelas de Apoio'!$AD$45)+(M68*'Tabelas de Apoio'!$AF$45))/SUM('Tabelas de Apoio'!$AB$45:$AG$45),
IF(D68='Tabelas de Apoio'!$X$46,((K68*'Tabelas de Apoio'!$AB$46)+(L68*'Tabelas de Apoio'!$AD$46)+(M68*'Tabelas de Apoio'!$AF$46))/SUM('Tabelas de Apoio'!$AB$46:$AG$46),
IF(D68='Tabelas de Apoio'!$X$47,((K68*'Tabelas de Apoio'!$AB$47)+(L68*'Tabelas de Apoio'!$AD$47)+(M68*'Tabelas de Apoio'!$AF$47))/SUM('Tabelas de Apoio'!$AB$47:$AG$47),
IF(D68='Tabelas de Apoio'!$X$48,((K68*'Tabelas de Apoio'!$AB$48)+(L68*'Tabelas de Apoio'!$AD$48)+(M68*'Tabelas de Apoio'!$AF$48))/SUM('Tabelas de Apoio'!$AB$48:$AG$48),
IF(D68='Tabelas de Apoio'!$X$49,((K68*'Tabelas de Apoio'!$AB$49)+(L68*'Tabelas de Apoio'!$AD$49)+(M68*'Tabelas de Apoio'!$AF$49))/SUM('Tabelas de Apoio'!$AB$49:$AG$49),
IF(D68='Tabelas de Apoio'!$X$50,((K68*'Tabelas de Apoio'!$AB$50)+(L68*'Tabelas de Apoio'!$AD$50)+(M68*'Tabelas de Apoio'!$AF$50))/SUM('Tabelas de Apoio'!$AB$50:$AG$50),
IF(D68='Tabelas de Apoio'!$X$51,((K68*'Tabelas de Apoio'!$AB$51)+(L68*'Tabelas de Apoio'!$AD$51)+(M68*'Tabelas de Apoio'!$AF$51))/SUM('Tabelas de Apoio'!$AB$51:$AG$51),
IF(D68='Tabelas de Apoio'!$X$52,((K68*'Tabelas de Apoio'!$AB$52)+(L68*'Tabelas de Apoio'!$AD$52)+(M68*'Tabelas de Apoio'!$AF$52))/SUM('Tabelas de Apoio'!$AB$52:$AG$52),
IF(D68='Tabelas de Apoio'!$X$53,((K68*'Tabelas de Apoio'!$AB$53)+(L68*'Tabelas de Apoio'!$AD$53)+(M68*'Tabelas de Apoio'!$AF$53))/SUM('Tabelas de Apoio'!$AB$53:$AG$53),
)))))))))))))))))))),0),"-")</f>
        <v>-</v>
      </c>
      <c r="O68" s="96"/>
      <c r="P68" s="93" t="str">
        <f t="shared" si="7"/>
        <v>-</v>
      </c>
      <c r="Q68" s="94" t="str">
        <f>IFERROR(
VLOOKUP(P68,'Tabelas de Apoio'!$X$4:$Z$29,2,0),"-")</f>
        <v>-</v>
      </c>
      <c r="R68" s="95" t="str">
        <f>IFERROR(
VLOOKUP(P68,'Tabelas de Apoio'!$X$4:$Z$29,3,0),"-")</f>
        <v>-</v>
      </c>
      <c r="S68" s="105"/>
    </row>
    <row r="69" ht="45.0" customHeight="1">
      <c r="A69" s="82">
        <v>64.0</v>
      </c>
      <c r="B69" s="83" t="str">
        <f t="shared" si="1"/>
        <v>#REF!</v>
      </c>
      <c r="C69" s="83" t="str">
        <f t="shared" si="2"/>
        <v>#REF!</v>
      </c>
      <c r="D69" s="84" t="str">
        <f t="shared" si="3"/>
        <v>#REF!</v>
      </c>
      <c r="E69" s="96"/>
      <c r="F69" s="102"/>
      <c r="G69" s="87" t="str">
        <f t="shared" si="4"/>
        <v/>
      </c>
      <c r="H69" s="88" t="str">
        <f t="shared" si="5"/>
        <v/>
      </c>
      <c r="I69" s="89" t="str">
        <f t="shared" si="6"/>
        <v/>
      </c>
      <c r="J69" s="96"/>
      <c r="K69" s="100"/>
      <c r="L69" s="101"/>
      <c r="M69" s="101"/>
      <c r="N69" s="92" t="str">
        <f>IFERROR(
ROUND(
IF(D69='Tabelas de Apoio'!$X$34,((K69*'Tabelas de Apoio'!$AB$34)+(L69*'Tabelas de Apoio'!$AD$34)+(M69*'Tabelas de Apoio'!$AF$34))/SUM('Tabelas de Apoio'!$AB$34:$AG$34),
IF(D69='Tabelas de Apoio'!$X$35,((K69*'Tabelas de Apoio'!$AB$35)+(L69*'Tabelas de Apoio'!$AD$35)+(M69*'Tabelas de Apoio'!$AF$35))/SUM('Tabelas de Apoio'!$AB$35:$AG$35),
IF(D69='Tabelas de Apoio'!$X$36,((K69*'Tabelas de Apoio'!$AB$36)+(L69*'Tabelas de Apoio'!$AD$36)+(M69*'Tabelas de Apoio'!$AF$36))/SUM('Tabelas de Apoio'!$AB$36:$AG$36),
IF(D69='Tabelas de Apoio'!$X$37,((K69*'Tabelas de Apoio'!$AB$37)+(L69*'Tabelas de Apoio'!$AD$37)+(M69*'Tabelas de Apoio'!$AF$37))/SUM('Tabelas de Apoio'!$AB$37:$AG$37),
IF(D69='Tabelas de Apoio'!$X$38,((K69*'Tabelas de Apoio'!$AB$38)+(L69*'Tabelas de Apoio'!$AD$38)+(M69*'Tabelas de Apoio'!$AF$38))/SUM('Tabelas de Apoio'!$AB$38:$AG$38),
IF(D69='Tabelas de Apoio'!$X$39,((K69*'Tabelas de Apoio'!$AB$39)+(L69*'Tabelas de Apoio'!$AD$39)+(M69*'Tabelas de Apoio'!$AF$39))/SUM('Tabelas de Apoio'!$AB$39:$AG$39),
IF(D69='Tabelas de Apoio'!$X$40,((K69*'Tabelas de Apoio'!$AB$40)+(L69*'Tabelas de Apoio'!$AD$40)+(M69*'Tabelas de Apoio'!$AF$40))/SUM('Tabelas de Apoio'!$AB$40:$AG$40),
IF(D69='Tabelas de Apoio'!$X$41,((K69*'Tabelas de Apoio'!$AB$41)+(L69*'Tabelas de Apoio'!$AD$41)+(M69*'Tabelas de Apoio'!$AF$41))/SUM('Tabelas de Apoio'!$AB$41:$AG$41),
IF(D69='Tabelas de Apoio'!$X$42,((K69*'Tabelas de Apoio'!$AB$42)+(L69*'Tabelas de Apoio'!$AD$42)+(M69*'Tabelas de Apoio'!$AF$42))/SUM('Tabelas de Apoio'!$AB$42:$AG$42),
IF(D69='Tabelas de Apoio'!$X$43,((K69*'Tabelas de Apoio'!$AB$43)+(L69*'Tabelas de Apoio'!$AD$43)+(M69*'Tabelas de Apoio'!$AF$43))/SUM('Tabelas de Apoio'!$AB$43:$AG$43),
IF(D69='Tabelas de Apoio'!$X$44,((K69*'Tabelas de Apoio'!$AB$44)+(L69*'Tabelas de Apoio'!$AD$44)+(M69*'Tabelas de Apoio'!$AF$44))/SUM('Tabelas de Apoio'!$AB$44:$AG$44),
IF(D69='Tabelas de Apoio'!$X$45,((K69*'Tabelas de Apoio'!$AB$45)+(L69*'Tabelas de Apoio'!$AD$45)+(M69*'Tabelas de Apoio'!$AF$45))/SUM('Tabelas de Apoio'!$AB$45:$AG$45),
IF(D69='Tabelas de Apoio'!$X$46,((K69*'Tabelas de Apoio'!$AB$46)+(L69*'Tabelas de Apoio'!$AD$46)+(M69*'Tabelas de Apoio'!$AF$46))/SUM('Tabelas de Apoio'!$AB$46:$AG$46),
IF(D69='Tabelas de Apoio'!$X$47,((K69*'Tabelas de Apoio'!$AB$47)+(L69*'Tabelas de Apoio'!$AD$47)+(M69*'Tabelas de Apoio'!$AF$47))/SUM('Tabelas de Apoio'!$AB$47:$AG$47),
IF(D69='Tabelas de Apoio'!$X$48,((K69*'Tabelas de Apoio'!$AB$48)+(L69*'Tabelas de Apoio'!$AD$48)+(M69*'Tabelas de Apoio'!$AF$48))/SUM('Tabelas de Apoio'!$AB$48:$AG$48),
IF(D69='Tabelas de Apoio'!$X$49,((K69*'Tabelas de Apoio'!$AB$49)+(L69*'Tabelas de Apoio'!$AD$49)+(M69*'Tabelas de Apoio'!$AF$49))/SUM('Tabelas de Apoio'!$AB$49:$AG$49),
IF(D69='Tabelas de Apoio'!$X$50,((K69*'Tabelas de Apoio'!$AB$50)+(L69*'Tabelas de Apoio'!$AD$50)+(M69*'Tabelas de Apoio'!$AF$50))/SUM('Tabelas de Apoio'!$AB$50:$AG$50),
IF(D69='Tabelas de Apoio'!$X$51,((K69*'Tabelas de Apoio'!$AB$51)+(L69*'Tabelas de Apoio'!$AD$51)+(M69*'Tabelas de Apoio'!$AF$51))/SUM('Tabelas de Apoio'!$AB$51:$AG$51),
IF(D69='Tabelas de Apoio'!$X$52,((K69*'Tabelas de Apoio'!$AB$52)+(L69*'Tabelas de Apoio'!$AD$52)+(M69*'Tabelas de Apoio'!$AF$52))/SUM('Tabelas de Apoio'!$AB$52:$AG$52),
IF(D69='Tabelas de Apoio'!$X$53,((K69*'Tabelas de Apoio'!$AB$53)+(L69*'Tabelas de Apoio'!$AD$53)+(M69*'Tabelas de Apoio'!$AF$53))/SUM('Tabelas de Apoio'!$AB$53:$AG$53),
)))))))))))))))))))),0),"-")</f>
        <v>-</v>
      </c>
      <c r="O69" s="96"/>
      <c r="P69" s="93" t="str">
        <f t="shared" si="7"/>
        <v>-</v>
      </c>
      <c r="Q69" s="94" t="str">
        <f>IFERROR(
VLOOKUP(P69,'Tabelas de Apoio'!$X$4:$Z$29,2,0),"-")</f>
        <v>-</v>
      </c>
      <c r="R69" s="95" t="str">
        <f>IFERROR(
VLOOKUP(P69,'Tabelas de Apoio'!$X$4:$Z$29,3,0),"-")</f>
        <v>-</v>
      </c>
      <c r="S69" s="105"/>
    </row>
    <row r="70" ht="45.0" customHeight="1">
      <c r="A70" s="82">
        <v>65.0</v>
      </c>
      <c r="B70" s="83" t="str">
        <f t="shared" si="1"/>
        <v>#REF!</v>
      </c>
      <c r="C70" s="83" t="str">
        <f t="shared" si="2"/>
        <v>#REF!</v>
      </c>
      <c r="D70" s="84" t="str">
        <f t="shared" si="3"/>
        <v>#REF!</v>
      </c>
      <c r="E70" s="96"/>
      <c r="F70" s="102"/>
      <c r="G70" s="87" t="str">
        <f t="shared" si="4"/>
        <v/>
      </c>
      <c r="H70" s="88" t="str">
        <f t="shared" si="5"/>
        <v/>
      </c>
      <c r="I70" s="89" t="str">
        <f t="shared" si="6"/>
        <v/>
      </c>
      <c r="J70" s="96"/>
      <c r="K70" s="100"/>
      <c r="L70" s="101"/>
      <c r="M70" s="101"/>
      <c r="N70" s="92" t="str">
        <f>IFERROR(
ROUND(
IF(D70='Tabelas de Apoio'!$X$34,((K70*'Tabelas de Apoio'!$AB$34)+(L70*'Tabelas de Apoio'!$AD$34)+(M70*'Tabelas de Apoio'!$AF$34))/SUM('Tabelas de Apoio'!$AB$34:$AG$34),
IF(D70='Tabelas de Apoio'!$X$35,((K70*'Tabelas de Apoio'!$AB$35)+(L70*'Tabelas de Apoio'!$AD$35)+(M70*'Tabelas de Apoio'!$AF$35))/SUM('Tabelas de Apoio'!$AB$35:$AG$35),
IF(D70='Tabelas de Apoio'!$X$36,((K70*'Tabelas de Apoio'!$AB$36)+(L70*'Tabelas de Apoio'!$AD$36)+(M70*'Tabelas de Apoio'!$AF$36))/SUM('Tabelas de Apoio'!$AB$36:$AG$36),
IF(D70='Tabelas de Apoio'!$X$37,((K70*'Tabelas de Apoio'!$AB$37)+(L70*'Tabelas de Apoio'!$AD$37)+(M70*'Tabelas de Apoio'!$AF$37))/SUM('Tabelas de Apoio'!$AB$37:$AG$37),
IF(D70='Tabelas de Apoio'!$X$38,((K70*'Tabelas de Apoio'!$AB$38)+(L70*'Tabelas de Apoio'!$AD$38)+(M70*'Tabelas de Apoio'!$AF$38))/SUM('Tabelas de Apoio'!$AB$38:$AG$38),
IF(D70='Tabelas de Apoio'!$X$39,((K70*'Tabelas de Apoio'!$AB$39)+(L70*'Tabelas de Apoio'!$AD$39)+(M70*'Tabelas de Apoio'!$AF$39))/SUM('Tabelas de Apoio'!$AB$39:$AG$39),
IF(D70='Tabelas de Apoio'!$X$40,((K70*'Tabelas de Apoio'!$AB$40)+(L70*'Tabelas de Apoio'!$AD$40)+(M70*'Tabelas de Apoio'!$AF$40))/SUM('Tabelas de Apoio'!$AB$40:$AG$40),
IF(D70='Tabelas de Apoio'!$X$41,((K70*'Tabelas de Apoio'!$AB$41)+(L70*'Tabelas de Apoio'!$AD$41)+(M70*'Tabelas de Apoio'!$AF$41))/SUM('Tabelas de Apoio'!$AB$41:$AG$41),
IF(D70='Tabelas de Apoio'!$X$42,((K70*'Tabelas de Apoio'!$AB$42)+(L70*'Tabelas de Apoio'!$AD$42)+(M70*'Tabelas de Apoio'!$AF$42))/SUM('Tabelas de Apoio'!$AB$42:$AG$42),
IF(D70='Tabelas de Apoio'!$X$43,((K70*'Tabelas de Apoio'!$AB$43)+(L70*'Tabelas de Apoio'!$AD$43)+(M70*'Tabelas de Apoio'!$AF$43))/SUM('Tabelas de Apoio'!$AB$43:$AG$43),
IF(D70='Tabelas de Apoio'!$X$44,((K70*'Tabelas de Apoio'!$AB$44)+(L70*'Tabelas de Apoio'!$AD$44)+(M70*'Tabelas de Apoio'!$AF$44))/SUM('Tabelas de Apoio'!$AB$44:$AG$44),
IF(D70='Tabelas de Apoio'!$X$45,((K70*'Tabelas de Apoio'!$AB$45)+(L70*'Tabelas de Apoio'!$AD$45)+(M70*'Tabelas de Apoio'!$AF$45))/SUM('Tabelas de Apoio'!$AB$45:$AG$45),
IF(D70='Tabelas de Apoio'!$X$46,((K70*'Tabelas de Apoio'!$AB$46)+(L70*'Tabelas de Apoio'!$AD$46)+(M70*'Tabelas de Apoio'!$AF$46))/SUM('Tabelas de Apoio'!$AB$46:$AG$46),
IF(D70='Tabelas de Apoio'!$X$47,((K70*'Tabelas de Apoio'!$AB$47)+(L70*'Tabelas de Apoio'!$AD$47)+(M70*'Tabelas de Apoio'!$AF$47))/SUM('Tabelas de Apoio'!$AB$47:$AG$47),
IF(D70='Tabelas de Apoio'!$X$48,((K70*'Tabelas de Apoio'!$AB$48)+(L70*'Tabelas de Apoio'!$AD$48)+(M70*'Tabelas de Apoio'!$AF$48))/SUM('Tabelas de Apoio'!$AB$48:$AG$48),
IF(D70='Tabelas de Apoio'!$X$49,((K70*'Tabelas de Apoio'!$AB$49)+(L70*'Tabelas de Apoio'!$AD$49)+(M70*'Tabelas de Apoio'!$AF$49))/SUM('Tabelas de Apoio'!$AB$49:$AG$49),
IF(D70='Tabelas de Apoio'!$X$50,((K70*'Tabelas de Apoio'!$AB$50)+(L70*'Tabelas de Apoio'!$AD$50)+(M70*'Tabelas de Apoio'!$AF$50))/SUM('Tabelas de Apoio'!$AB$50:$AG$50),
IF(D70='Tabelas de Apoio'!$X$51,((K70*'Tabelas de Apoio'!$AB$51)+(L70*'Tabelas de Apoio'!$AD$51)+(M70*'Tabelas de Apoio'!$AF$51))/SUM('Tabelas de Apoio'!$AB$51:$AG$51),
IF(D70='Tabelas de Apoio'!$X$52,((K70*'Tabelas de Apoio'!$AB$52)+(L70*'Tabelas de Apoio'!$AD$52)+(M70*'Tabelas de Apoio'!$AF$52))/SUM('Tabelas de Apoio'!$AB$52:$AG$52),
IF(D70='Tabelas de Apoio'!$X$53,((K70*'Tabelas de Apoio'!$AB$53)+(L70*'Tabelas de Apoio'!$AD$53)+(M70*'Tabelas de Apoio'!$AF$53))/SUM('Tabelas de Apoio'!$AB$53:$AG$53),
)))))))))))))))))))),0),"-")</f>
        <v>-</v>
      </c>
      <c r="O70" s="96"/>
      <c r="P70" s="93" t="str">
        <f t="shared" si="7"/>
        <v>-</v>
      </c>
      <c r="Q70" s="94" t="str">
        <f>IFERROR(
VLOOKUP(P70,'Tabelas de Apoio'!$X$4:$Z$29,2,0),"-")</f>
        <v>-</v>
      </c>
      <c r="R70" s="95" t="str">
        <f>IFERROR(
VLOOKUP(P70,'Tabelas de Apoio'!$X$4:$Z$29,3,0),"-")</f>
        <v>-</v>
      </c>
      <c r="S70" s="105"/>
    </row>
    <row r="71" ht="45.0" customHeight="1">
      <c r="A71" s="82">
        <v>66.0</v>
      </c>
      <c r="B71" s="83" t="str">
        <f t="shared" si="1"/>
        <v>#REF!</v>
      </c>
      <c r="C71" s="83" t="str">
        <f t="shared" si="2"/>
        <v>#REF!</v>
      </c>
      <c r="D71" s="84" t="str">
        <f t="shared" si="3"/>
        <v>#REF!</v>
      </c>
      <c r="E71" s="96"/>
      <c r="F71" s="102"/>
      <c r="G71" s="87" t="str">
        <f t="shared" si="4"/>
        <v/>
      </c>
      <c r="H71" s="88" t="str">
        <f t="shared" si="5"/>
        <v/>
      </c>
      <c r="I71" s="89" t="str">
        <f t="shared" si="6"/>
        <v/>
      </c>
      <c r="J71" s="96"/>
      <c r="K71" s="100"/>
      <c r="L71" s="101"/>
      <c r="M71" s="101"/>
      <c r="N71" s="92" t="str">
        <f>IFERROR(
ROUND(
IF(D71='Tabelas de Apoio'!$X$34,((K71*'Tabelas de Apoio'!$AB$34)+(L71*'Tabelas de Apoio'!$AD$34)+(M71*'Tabelas de Apoio'!$AF$34))/SUM('Tabelas de Apoio'!$AB$34:$AG$34),
IF(D71='Tabelas de Apoio'!$X$35,((K71*'Tabelas de Apoio'!$AB$35)+(L71*'Tabelas de Apoio'!$AD$35)+(M71*'Tabelas de Apoio'!$AF$35))/SUM('Tabelas de Apoio'!$AB$35:$AG$35),
IF(D71='Tabelas de Apoio'!$X$36,((K71*'Tabelas de Apoio'!$AB$36)+(L71*'Tabelas de Apoio'!$AD$36)+(M71*'Tabelas de Apoio'!$AF$36))/SUM('Tabelas de Apoio'!$AB$36:$AG$36),
IF(D71='Tabelas de Apoio'!$X$37,((K71*'Tabelas de Apoio'!$AB$37)+(L71*'Tabelas de Apoio'!$AD$37)+(M71*'Tabelas de Apoio'!$AF$37))/SUM('Tabelas de Apoio'!$AB$37:$AG$37),
IF(D71='Tabelas de Apoio'!$X$38,((K71*'Tabelas de Apoio'!$AB$38)+(L71*'Tabelas de Apoio'!$AD$38)+(M71*'Tabelas de Apoio'!$AF$38))/SUM('Tabelas de Apoio'!$AB$38:$AG$38),
IF(D71='Tabelas de Apoio'!$X$39,((K71*'Tabelas de Apoio'!$AB$39)+(L71*'Tabelas de Apoio'!$AD$39)+(M71*'Tabelas de Apoio'!$AF$39))/SUM('Tabelas de Apoio'!$AB$39:$AG$39),
IF(D71='Tabelas de Apoio'!$X$40,((K71*'Tabelas de Apoio'!$AB$40)+(L71*'Tabelas de Apoio'!$AD$40)+(M71*'Tabelas de Apoio'!$AF$40))/SUM('Tabelas de Apoio'!$AB$40:$AG$40),
IF(D71='Tabelas de Apoio'!$X$41,((K71*'Tabelas de Apoio'!$AB$41)+(L71*'Tabelas de Apoio'!$AD$41)+(M71*'Tabelas de Apoio'!$AF$41))/SUM('Tabelas de Apoio'!$AB$41:$AG$41),
IF(D71='Tabelas de Apoio'!$X$42,((K71*'Tabelas de Apoio'!$AB$42)+(L71*'Tabelas de Apoio'!$AD$42)+(M71*'Tabelas de Apoio'!$AF$42))/SUM('Tabelas de Apoio'!$AB$42:$AG$42),
IF(D71='Tabelas de Apoio'!$X$43,((K71*'Tabelas de Apoio'!$AB$43)+(L71*'Tabelas de Apoio'!$AD$43)+(M71*'Tabelas de Apoio'!$AF$43))/SUM('Tabelas de Apoio'!$AB$43:$AG$43),
IF(D71='Tabelas de Apoio'!$X$44,((K71*'Tabelas de Apoio'!$AB$44)+(L71*'Tabelas de Apoio'!$AD$44)+(M71*'Tabelas de Apoio'!$AF$44))/SUM('Tabelas de Apoio'!$AB$44:$AG$44),
IF(D71='Tabelas de Apoio'!$X$45,((K71*'Tabelas de Apoio'!$AB$45)+(L71*'Tabelas de Apoio'!$AD$45)+(M71*'Tabelas de Apoio'!$AF$45))/SUM('Tabelas de Apoio'!$AB$45:$AG$45),
IF(D71='Tabelas de Apoio'!$X$46,((K71*'Tabelas de Apoio'!$AB$46)+(L71*'Tabelas de Apoio'!$AD$46)+(M71*'Tabelas de Apoio'!$AF$46))/SUM('Tabelas de Apoio'!$AB$46:$AG$46),
IF(D71='Tabelas de Apoio'!$X$47,((K71*'Tabelas de Apoio'!$AB$47)+(L71*'Tabelas de Apoio'!$AD$47)+(M71*'Tabelas de Apoio'!$AF$47))/SUM('Tabelas de Apoio'!$AB$47:$AG$47),
IF(D71='Tabelas de Apoio'!$X$48,((K71*'Tabelas de Apoio'!$AB$48)+(L71*'Tabelas de Apoio'!$AD$48)+(M71*'Tabelas de Apoio'!$AF$48))/SUM('Tabelas de Apoio'!$AB$48:$AG$48),
IF(D71='Tabelas de Apoio'!$X$49,((K71*'Tabelas de Apoio'!$AB$49)+(L71*'Tabelas de Apoio'!$AD$49)+(M71*'Tabelas de Apoio'!$AF$49))/SUM('Tabelas de Apoio'!$AB$49:$AG$49),
IF(D71='Tabelas de Apoio'!$X$50,((K71*'Tabelas de Apoio'!$AB$50)+(L71*'Tabelas de Apoio'!$AD$50)+(M71*'Tabelas de Apoio'!$AF$50))/SUM('Tabelas de Apoio'!$AB$50:$AG$50),
IF(D71='Tabelas de Apoio'!$X$51,((K71*'Tabelas de Apoio'!$AB$51)+(L71*'Tabelas de Apoio'!$AD$51)+(M71*'Tabelas de Apoio'!$AF$51))/SUM('Tabelas de Apoio'!$AB$51:$AG$51),
IF(D71='Tabelas de Apoio'!$X$52,((K71*'Tabelas de Apoio'!$AB$52)+(L71*'Tabelas de Apoio'!$AD$52)+(M71*'Tabelas de Apoio'!$AF$52))/SUM('Tabelas de Apoio'!$AB$52:$AG$52),
IF(D71='Tabelas de Apoio'!$X$53,((K71*'Tabelas de Apoio'!$AB$53)+(L71*'Tabelas de Apoio'!$AD$53)+(M71*'Tabelas de Apoio'!$AF$53))/SUM('Tabelas de Apoio'!$AB$53:$AG$53),
)))))))))))))))))))),0),"-")</f>
        <v>-</v>
      </c>
      <c r="O71" s="96"/>
      <c r="P71" s="93" t="str">
        <f t="shared" si="7"/>
        <v>-</v>
      </c>
      <c r="Q71" s="94" t="str">
        <f>IFERROR(
VLOOKUP(P71,'Tabelas de Apoio'!$X$4:$Z$29,2,0),"-")</f>
        <v>-</v>
      </c>
      <c r="R71" s="95" t="str">
        <f>IFERROR(
VLOOKUP(P71,'Tabelas de Apoio'!$X$4:$Z$29,3,0),"-")</f>
        <v>-</v>
      </c>
      <c r="S71" s="105"/>
    </row>
    <row r="72" ht="45.0" customHeight="1">
      <c r="A72" s="82">
        <v>67.0</v>
      </c>
      <c r="B72" s="83" t="str">
        <f t="shared" si="1"/>
        <v>#REF!</v>
      </c>
      <c r="C72" s="83" t="str">
        <f t="shared" si="2"/>
        <v>#REF!</v>
      </c>
      <c r="D72" s="84" t="str">
        <f t="shared" si="3"/>
        <v>#REF!</v>
      </c>
      <c r="E72" s="96"/>
      <c r="F72" s="102"/>
      <c r="G72" s="87" t="str">
        <f t="shared" si="4"/>
        <v/>
      </c>
      <c r="H72" s="88" t="str">
        <f t="shared" si="5"/>
        <v/>
      </c>
      <c r="I72" s="89" t="str">
        <f t="shared" si="6"/>
        <v/>
      </c>
      <c r="J72" s="96"/>
      <c r="K72" s="100"/>
      <c r="L72" s="101"/>
      <c r="M72" s="101"/>
      <c r="N72" s="92" t="str">
        <f>IFERROR(
ROUND(
IF(D72='Tabelas de Apoio'!$X$34,((K72*'Tabelas de Apoio'!$AB$34)+(L72*'Tabelas de Apoio'!$AD$34)+(M72*'Tabelas de Apoio'!$AF$34))/SUM('Tabelas de Apoio'!$AB$34:$AG$34),
IF(D72='Tabelas de Apoio'!$X$35,((K72*'Tabelas de Apoio'!$AB$35)+(L72*'Tabelas de Apoio'!$AD$35)+(M72*'Tabelas de Apoio'!$AF$35))/SUM('Tabelas de Apoio'!$AB$35:$AG$35),
IF(D72='Tabelas de Apoio'!$X$36,((K72*'Tabelas de Apoio'!$AB$36)+(L72*'Tabelas de Apoio'!$AD$36)+(M72*'Tabelas de Apoio'!$AF$36))/SUM('Tabelas de Apoio'!$AB$36:$AG$36),
IF(D72='Tabelas de Apoio'!$X$37,((K72*'Tabelas de Apoio'!$AB$37)+(L72*'Tabelas de Apoio'!$AD$37)+(M72*'Tabelas de Apoio'!$AF$37))/SUM('Tabelas de Apoio'!$AB$37:$AG$37),
IF(D72='Tabelas de Apoio'!$X$38,((K72*'Tabelas de Apoio'!$AB$38)+(L72*'Tabelas de Apoio'!$AD$38)+(M72*'Tabelas de Apoio'!$AF$38))/SUM('Tabelas de Apoio'!$AB$38:$AG$38),
IF(D72='Tabelas de Apoio'!$X$39,((K72*'Tabelas de Apoio'!$AB$39)+(L72*'Tabelas de Apoio'!$AD$39)+(M72*'Tabelas de Apoio'!$AF$39))/SUM('Tabelas de Apoio'!$AB$39:$AG$39),
IF(D72='Tabelas de Apoio'!$X$40,((K72*'Tabelas de Apoio'!$AB$40)+(L72*'Tabelas de Apoio'!$AD$40)+(M72*'Tabelas de Apoio'!$AF$40))/SUM('Tabelas de Apoio'!$AB$40:$AG$40),
IF(D72='Tabelas de Apoio'!$X$41,((K72*'Tabelas de Apoio'!$AB$41)+(L72*'Tabelas de Apoio'!$AD$41)+(M72*'Tabelas de Apoio'!$AF$41))/SUM('Tabelas de Apoio'!$AB$41:$AG$41),
IF(D72='Tabelas de Apoio'!$X$42,((K72*'Tabelas de Apoio'!$AB$42)+(L72*'Tabelas de Apoio'!$AD$42)+(M72*'Tabelas de Apoio'!$AF$42))/SUM('Tabelas de Apoio'!$AB$42:$AG$42),
IF(D72='Tabelas de Apoio'!$X$43,((K72*'Tabelas de Apoio'!$AB$43)+(L72*'Tabelas de Apoio'!$AD$43)+(M72*'Tabelas de Apoio'!$AF$43))/SUM('Tabelas de Apoio'!$AB$43:$AG$43),
IF(D72='Tabelas de Apoio'!$X$44,((K72*'Tabelas de Apoio'!$AB$44)+(L72*'Tabelas de Apoio'!$AD$44)+(M72*'Tabelas de Apoio'!$AF$44))/SUM('Tabelas de Apoio'!$AB$44:$AG$44),
IF(D72='Tabelas de Apoio'!$X$45,((K72*'Tabelas de Apoio'!$AB$45)+(L72*'Tabelas de Apoio'!$AD$45)+(M72*'Tabelas de Apoio'!$AF$45))/SUM('Tabelas de Apoio'!$AB$45:$AG$45),
IF(D72='Tabelas de Apoio'!$X$46,((K72*'Tabelas de Apoio'!$AB$46)+(L72*'Tabelas de Apoio'!$AD$46)+(M72*'Tabelas de Apoio'!$AF$46))/SUM('Tabelas de Apoio'!$AB$46:$AG$46),
IF(D72='Tabelas de Apoio'!$X$47,((K72*'Tabelas de Apoio'!$AB$47)+(L72*'Tabelas de Apoio'!$AD$47)+(M72*'Tabelas de Apoio'!$AF$47))/SUM('Tabelas de Apoio'!$AB$47:$AG$47),
IF(D72='Tabelas de Apoio'!$X$48,((K72*'Tabelas de Apoio'!$AB$48)+(L72*'Tabelas de Apoio'!$AD$48)+(M72*'Tabelas de Apoio'!$AF$48))/SUM('Tabelas de Apoio'!$AB$48:$AG$48),
IF(D72='Tabelas de Apoio'!$X$49,((K72*'Tabelas de Apoio'!$AB$49)+(L72*'Tabelas de Apoio'!$AD$49)+(M72*'Tabelas de Apoio'!$AF$49))/SUM('Tabelas de Apoio'!$AB$49:$AG$49),
IF(D72='Tabelas de Apoio'!$X$50,((K72*'Tabelas de Apoio'!$AB$50)+(L72*'Tabelas de Apoio'!$AD$50)+(M72*'Tabelas de Apoio'!$AF$50))/SUM('Tabelas de Apoio'!$AB$50:$AG$50),
IF(D72='Tabelas de Apoio'!$X$51,((K72*'Tabelas de Apoio'!$AB$51)+(L72*'Tabelas de Apoio'!$AD$51)+(M72*'Tabelas de Apoio'!$AF$51))/SUM('Tabelas de Apoio'!$AB$51:$AG$51),
IF(D72='Tabelas de Apoio'!$X$52,((K72*'Tabelas de Apoio'!$AB$52)+(L72*'Tabelas de Apoio'!$AD$52)+(M72*'Tabelas de Apoio'!$AF$52))/SUM('Tabelas de Apoio'!$AB$52:$AG$52),
IF(D72='Tabelas de Apoio'!$X$53,((K72*'Tabelas de Apoio'!$AB$53)+(L72*'Tabelas de Apoio'!$AD$53)+(M72*'Tabelas de Apoio'!$AF$53))/SUM('Tabelas de Apoio'!$AB$53:$AG$53),
)))))))))))))))))))),0),"-")</f>
        <v>-</v>
      </c>
      <c r="O72" s="96"/>
      <c r="P72" s="93" t="str">
        <f t="shared" si="7"/>
        <v>-</v>
      </c>
      <c r="Q72" s="94" t="str">
        <f>IFERROR(
VLOOKUP(P72,'Tabelas de Apoio'!$X$4:$Z$29,2,0),"-")</f>
        <v>-</v>
      </c>
      <c r="R72" s="95" t="str">
        <f>IFERROR(
VLOOKUP(P72,'Tabelas de Apoio'!$X$4:$Z$29,3,0),"-")</f>
        <v>-</v>
      </c>
      <c r="S72" s="105"/>
    </row>
    <row r="73" ht="45.0" customHeight="1">
      <c r="A73" s="82">
        <v>68.0</v>
      </c>
      <c r="B73" s="83" t="str">
        <f t="shared" si="1"/>
        <v>#REF!</v>
      </c>
      <c r="C73" s="83" t="str">
        <f t="shared" si="2"/>
        <v>#REF!</v>
      </c>
      <c r="D73" s="84" t="str">
        <f t="shared" si="3"/>
        <v>#REF!</v>
      </c>
      <c r="E73" s="96"/>
      <c r="F73" s="102"/>
      <c r="G73" s="87" t="str">
        <f t="shared" si="4"/>
        <v/>
      </c>
      <c r="H73" s="88" t="str">
        <f t="shared" si="5"/>
        <v/>
      </c>
      <c r="I73" s="89" t="str">
        <f t="shared" si="6"/>
        <v/>
      </c>
      <c r="J73" s="96"/>
      <c r="K73" s="100"/>
      <c r="L73" s="101"/>
      <c r="M73" s="101"/>
      <c r="N73" s="92" t="str">
        <f>IFERROR(
ROUND(
IF(D73='Tabelas de Apoio'!$X$34,((K73*'Tabelas de Apoio'!$AB$34)+(L73*'Tabelas de Apoio'!$AD$34)+(M73*'Tabelas de Apoio'!$AF$34))/SUM('Tabelas de Apoio'!$AB$34:$AG$34),
IF(D73='Tabelas de Apoio'!$X$35,((K73*'Tabelas de Apoio'!$AB$35)+(L73*'Tabelas de Apoio'!$AD$35)+(M73*'Tabelas de Apoio'!$AF$35))/SUM('Tabelas de Apoio'!$AB$35:$AG$35),
IF(D73='Tabelas de Apoio'!$X$36,((K73*'Tabelas de Apoio'!$AB$36)+(L73*'Tabelas de Apoio'!$AD$36)+(M73*'Tabelas de Apoio'!$AF$36))/SUM('Tabelas de Apoio'!$AB$36:$AG$36),
IF(D73='Tabelas de Apoio'!$X$37,((K73*'Tabelas de Apoio'!$AB$37)+(L73*'Tabelas de Apoio'!$AD$37)+(M73*'Tabelas de Apoio'!$AF$37))/SUM('Tabelas de Apoio'!$AB$37:$AG$37),
IF(D73='Tabelas de Apoio'!$X$38,((K73*'Tabelas de Apoio'!$AB$38)+(L73*'Tabelas de Apoio'!$AD$38)+(M73*'Tabelas de Apoio'!$AF$38))/SUM('Tabelas de Apoio'!$AB$38:$AG$38),
IF(D73='Tabelas de Apoio'!$X$39,((K73*'Tabelas de Apoio'!$AB$39)+(L73*'Tabelas de Apoio'!$AD$39)+(M73*'Tabelas de Apoio'!$AF$39))/SUM('Tabelas de Apoio'!$AB$39:$AG$39),
IF(D73='Tabelas de Apoio'!$X$40,((K73*'Tabelas de Apoio'!$AB$40)+(L73*'Tabelas de Apoio'!$AD$40)+(M73*'Tabelas de Apoio'!$AF$40))/SUM('Tabelas de Apoio'!$AB$40:$AG$40),
IF(D73='Tabelas de Apoio'!$X$41,((K73*'Tabelas de Apoio'!$AB$41)+(L73*'Tabelas de Apoio'!$AD$41)+(M73*'Tabelas de Apoio'!$AF$41))/SUM('Tabelas de Apoio'!$AB$41:$AG$41),
IF(D73='Tabelas de Apoio'!$X$42,((K73*'Tabelas de Apoio'!$AB$42)+(L73*'Tabelas de Apoio'!$AD$42)+(M73*'Tabelas de Apoio'!$AF$42))/SUM('Tabelas de Apoio'!$AB$42:$AG$42),
IF(D73='Tabelas de Apoio'!$X$43,((K73*'Tabelas de Apoio'!$AB$43)+(L73*'Tabelas de Apoio'!$AD$43)+(M73*'Tabelas de Apoio'!$AF$43))/SUM('Tabelas de Apoio'!$AB$43:$AG$43),
IF(D73='Tabelas de Apoio'!$X$44,((K73*'Tabelas de Apoio'!$AB$44)+(L73*'Tabelas de Apoio'!$AD$44)+(M73*'Tabelas de Apoio'!$AF$44))/SUM('Tabelas de Apoio'!$AB$44:$AG$44),
IF(D73='Tabelas de Apoio'!$X$45,((K73*'Tabelas de Apoio'!$AB$45)+(L73*'Tabelas de Apoio'!$AD$45)+(M73*'Tabelas de Apoio'!$AF$45))/SUM('Tabelas de Apoio'!$AB$45:$AG$45),
IF(D73='Tabelas de Apoio'!$X$46,((K73*'Tabelas de Apoio'!$AB$46)+(L73*'Tabelas de Apoio'!$AD$46)+(M73*'Tabelas de Apoio'!$AF$46))/SUM('Tabelas de Apoio'!$AB$46:$AG$46),
IF(D73='Tabelas de Apoio'!$X$47,((K73*'Tabelas de Apoio'!$AB$47)+(L73*'Tabelas de Apoio'!$AD$47)+(M73*'Tabelas de Apoio'!$AF$47))/SUM('Tabelas de Apoio'!$AB$47:$AG$47),
IF(D73='Tabelas de Apoio'!$X$48,((K73*'Tabelas de Apoio'!$AB$48)+(L73*'Tabelas de Apoio'!$AD$48)+(M73*'Tabelas de Apoio'!$AF$48))/SUM('Tabelas de Apoio'!$AB$48:$AG$48),
IF(D73='Tabelas de Apoio'!$X$49,((K73*'Tabelas de Apoio'!$AB$49)+(L73*'Tabelas de Apoio'!$AD$49)+(M73*'Tabelas de Apoio'!$AF$49))/SUM('Tabelas de Apoio'!$AB$49:$AG$49),
IF(D73='Tabelas de Apoio'!$X$50,((K73*'Tabelas de Apoio'!$AB$50)+(L73*'Tabelas de Apoio'!$AD$50)+(M73*'Tabelas de Apoio'!$AF$50))/SUM('Tabelas de Apoio'!$AB$50:$AG$50),
IF(D73='Tabelas de Apoio'!$X$51,((K73*'Tabelas de Apoio'!$AB$51)+(L73*'Tabelas de Apoio'!$AD$51)+(M73*'Tabelas de Apoio'!$AF$51))/SUM('Tabelas de Apoio'!$AB$51:$AG$51),
IF(D73='Tabelas de Apoio'!$X$52,((K73*'Tabelas de Apoio'!$AB$52)+(L73*'Tabelas de Apoio'!$AD$52)+(M73*'Tabelas de Apoio'!$AF$52))/SUM('Tabelas de Apoio'!$AB$52:$AG$52),
IF(D73='Tabelas de Apoio'!$X$53,((K73*'Tabelas de Apoio'!$AB$53)+(L73*'Tabelas de Apoio'!$AD$53)+(M73*'Tabelas de Apoio'!$AF$53))/SUM('Tabelas de Apoio'!$AB$53:$AG$53),
)))))))))))))))))))),0),"-")</f>
        <v>-</v>
      </c>
      <c r="O73" s="96"/>
      <c r="P73" s="93" t="str">
        <f t="shared" si="7"/>
        <v>-</v>
      </c>
      <c r="Q73" s="94" t="str">
        <f>IFERROR(
VLOOKUP(P73,'Tabelas de Apoio'!$X$4:$Z$29,2,0),"-")</f>
        <v>-</v>
      </c>
      <c r="R73" s="95" t="str">
        <f>IFERROR(
VLOOKUP(P73,'Tabelas de Apoio'!$X$4:$Z$29,3,0),"-")</f>
        <v>-</v>
      </c>
      <c r="S73" s="105"/>
    </row>
    <row r="74" ht="45.0" customHeight="1">
      <c r="A74" s="82">
        <v>69.0</v>
      </c>
      <c r="B74" s="83" t="str">
        <f t="shared" si="1"/>
        <v>#REF!</v>
      </c>
      <c r="C74" s="83" t="str">
        <f t="shared" si="2"/>
        <v>#REF!</v>
      </c>
      <c r="D74" s="84" t="str">
        <f t="shared" si="3"/>
        <v>#REF!</v>
      </c>
      <c r="E74" s="96"/>
      <c r="F74" s="102"/>
      <c r="G74" s="87" t="str">
        <f t="shared" si="4"/>
        <v/>
      </c>
      <c r="H74" s="88" t="str">
        <f t="shared" si="5"/>
        <v/>
      </c>
      <c r="I74" s="89" t="str">
        <f t="shared" si="6"/>
        <v/>
      </c>
      <c r="J74" s="96"/>
      <c r="K74" s="100"/>
      <c r="L74" s="101"/>
      <c r="M74" s="101"/>
      <c r="N74" s="92" t="str">
        <f>IFERROR(
ROUND(
IF(D74='Tabelas de Apoio'!$X$34,((K74*'Tabelas de Apoio'!$AB$34)+(L74*'Tabelas de Apoio'!$AD$34)+(M74*'Tabelas de Apoio'!$AF$34))/SUM('Tabelas de Apoio'!$AB$34:$AG$34),
IF(D74='Tabelas de Apoio'!$X$35,((K74*'Tabelas de Apoio'!$AB$35)+(L74*'Tabelas de Apoio'!$AD$35)+(M74*'Tabelas de Apoio'!$AF$35))/SUM('Tabelas de Apoio'!$AB$35:$AG$35),
IF(D74='Tabelas de Apoio'!$X$36,((K74*'Tabelas de Apoio'!$AB$36)+(L74*'Tabelas de Apoio'!$AD$36)+(M74*'Tabelas de Apoio'!$AF$36))/SUM('Tabelas de Apoio'!$AB$36:$AG$36),
IF(D74='Tabelas de Apoio'!$X$37,((K74*'Tabelas de Apoio'!$AB$37)+(L74*'Tabelas de Apoio'!$AD$37)+(M74*'Tabelas de Apoio'!$AF$37))/SUM('Tabelas de Apoio'!$AB$37:$AG$37),
IF(D74='Tabelas de Apoio'!$X$38,((K74*'Tabelas de Apoio'!$AB$38)+(L74*'Tabelas de Apoio'!$AD$38)+(M74*'Tabelas de Apoio'!$AF$38))/SUM('Tabelas de Apoio'!$AB$38:$AG$38),
IF(D74='Tabelas de Apoio'!$X$39,((K74*'Tabelas de Apoio'!$AB$39)+(L74*'Tabelas de Apoio'!$AD$39)+(M74*'Tabelas de Apoio'!$AF$39))/SUM('Tabelas de Apoio'!$AB$39:$AG$39),
IF(D74='Tabelas de Apoio'!$X$40,((K74*'Tabelas de Apoio'!$AB$40)+(L74*'Tabelas de Apoio'!$AD$40)+(M74*'Tabelas de Apoio'!$AF$40))/SUM('Tabelas de Apoio'!$AB$40:$AG$40),
IF(D74='Tabelas de Apoio'!$X$41,((K74*'Tabelas de Apoio'!$AB$41)+(L74*'Tabelas de Apoio'!$AD$41)+(M74*'Tabelas de Apoio'!$AF$41))/SUM('Tabelas de Apoio'!$AB$41:$AG$41),
IF(D74='Tabelas de Apoio'!$X$42,((K74*'Tabelas de Apoio'!$AB$42)+(L74*'Tabelas de Apoio'!$AD$42)+(M74*'Tabelas de Apoio'!$AF$42))/SUM('Tabelas de Apoio'!$AB$42:$AG$42),
IF(D74='Tabelas de Apoio'!$X$43,((K74*'Tabelas de Apoio'!$AB$43)+(L74*'Tabelas de Apoio'!$AD$43)+(M74*'Tabelas de Apoio'!$AF$43))/SUM('Tabelas de Apoio'!$AB$43:$AG$43),
IF(D74='Tabelas de Apoio'!$X$44,((K74*'Tabelas de Apoio'!$AB$44)+(L74*'Tabelas de Apoio'!$AD$44)+(M74*'Tabelas de Apoio'!$AF$44))/SUM('Tabelas de Apoio'!$AB$44:$AG$44),
IF(D74='Tabelas de Apoio'!$X$45,((K74*'Tabelas de Apoio'!$AB$45)+(L74*'Tabelas de Apoio'!$AD$45)+(M74*'Tabelas de Apoio'!$AF$45))/SUM('Tabelas de Apoio'!$AB$45:$AG$45),
IF(D74='Tabelas de Apoio'!$X$46,((K74*'Tabelas de Apoio'!$AB$46)+(L74*'Tabelas de Apoio'!$AD$46)+(M74*'Tabelas de Apoio'!$AF$46))/SUM('Tabelas de Apoio'!$AB$46:$AG$46),
IF(D74='Tabelas de Apoio'!$X$47,((K74*'Tabelas de Apoio'!$AB$47)+(L74*'Tabelas de Apoio'!$AD$47)+(M74*'Tabelas de Apoio'!$AF$47))/SUM('Tabelas de Apoio'!$AB$47:$AG$47),
IF(D74='Tabelas de Apoio'!$X$48,((K74*'Tabelas de Apoio'!$AB$48)+(L74*'Tabelas de Apoio'!$AD$48)+(M74*'Tabelas de Apoio'!$AF$48))/SUM('Tabelas de Apoio'!$AB$48:$AG$48),
IF(D74='Tabelas de Apoio'!$X$49,((K74*'Tabelas de Apoio'!$AB$49)+(L74*'Tabelas de Apoio'!$AD$49)+(M74*'Tabelas de Apoio'!$AF$49))/SUM('Tabelas de Apoio'!$AB$49:$AG$49),
IF(D74='Tabelas de Apoio'!$X$50,((K74*'Tabelas de Apoio'!$AB$50)+(L74*'Tabelas de Apoio'!$AD$50)+(M74*'Tabelas de Apoio'!$AF$50))/SUM('Tabelas de Apoio'!$AB$50:$AG$50),
IF(D74='Tabelas de Apoio'!$X$51,((K74*'Tabelas de Apoio'!$AB$51)+(L74*'Tabelas de Apoio'!$AD$51)+(M74*'Tabelas de Apoio'!$AF$51))/SUM('Tabelas de Apoio'!$AB$51:$AG$51),
IF(D74='Tabelas de Apoio'!$X$52,((K74*'Tabelas de Apoio'!$AB$52)+(L74*'Tabelas de Apoio'!$AD$52)+(M74*'Tabelas de Apoio'!$AF$52))/SUM('Tabelas de Apoio'!$AB$52:$AG$52),
IF(D74='Tabelas de Apoio'!$X$53,((K74*'Tabelas de Apoio'!$AB$53)+(L74*'Tabelas de Apoio'!$AD$53)+(M74*'Tabelas de Apoio'!$AF$53))/SUM('Tabelas de Apoio'!$AB$53:$AG$53),
)))))))))))))))))))),0),"-")</f>
        <v>-</v>
      </c>
      <c r="O74" s="96"/>
      <c r="P74" s="93" t="str">
        <f t="shared" si="7"/>
        <v>-</v>
      </c>
      <c r="Q74" s="94" t="str">
        <f>IFERROR(
VLOOKUP(P74,'Tabelas de Apoio'!$X$4:$Z$29,2,0),"-")</f>
        <v>-</v>
      </c>
      <c r="R74" s="95" t="str">
        <f>IFERROR(
VLOOKUP(P74,'Tabelas de Apoio'!$X$4:$Z$29,3,0),"-")</f>
        <v>-</v>
      </c>
      <c r="S74" s="105"/>
    </row>
    <row r="75" ht="45.0" customHeight="1">
      <c r="A75" s="82">
        <v>70.0</v>
      </c>
      <c r="B75" s="83" t="str">
        <f t="shared" si="1"/>
        <v>#REF!</v>
      </c>
      <c r="C75" s="83" t="str">
        <f t="shared" si="2"/>
        <v>#REF!</v>
      </c>
      <c r="D75" s="84" t="str">
        <f t="shared" si="3"/>
        <v>#REF!</v>
      </c>
      <c r="E75" s="96"/>
      <c r="F75" s="102"/>
      <c r="G75" s="87" t="str">
        <f t="shared" si="4"/>
        <v/>
      </c>
      <c r="H75" s="88" t="str">
        <f t="shared" si="5"/>
        <v/>
      </c>
      <c r="I75" s="89" t="str">
        <f t="shared" si="6"/>
        <v/>
      </c>
      <c r="J75" s="96"/>
      <c r="K75" s="100"/>
      <c r="L75" s="101"/>
      <c r="M75" s="101"/>
      <c r="N75" s="92" t="str">
        <f>IFERROR(
ROUND(
IF(D75='Tabelas de Apoio'!$X$34,((K75*'Tabelas de Apoio'!$AB$34)+(L75*'Tabelas de Apoio'!$AD$34)+(M75*'Tabelas de Apoio'!$AF$34))/SUM('Tabelas de Apoio'!$AB$34:$AG$34),
IF(D75='Tabelas de Apoio'!$X$35,((K75*'Tabelas de Apoio'!$AB$35)+(L75*'Tabelas de Apoio'!$AD$35)+(M75*'Tabelas de Apoio'!$AF$35))/SUM('Tabelas de Apoio'!$AB$35:$AG$35),
IF(D75='Tabelas de Apoio'!$X$36,((K75*'Tabelas de Apoio'!$AB$36)+(L75*'Tabelas de Apoio'!$AD$36)+(M75*'Tabelas de Apoio'!$AF$36))/SUM('Tabelas de Apoio'!$AB$36:$AG$36),
IF(D75='Tabelas de Apoio'!$X$37,((K75*'Tabelas de Apoio'!$AB$37)+(L75*'Tabelas de Apoio'!$AD$37)+(M75*'Tabelas de Apoio'!$AF$37))/SUM('Tabelas de Apoio'!$AB$37:$AG$37),
IF(D75='Tabelas de Apoio'!$X$38,((K75*'Tabelas de Apoio'!$AB$38)+(L75*'Tabelas de Apoio'!$AD$38)+(M75*'Tabelas de Apoio'!$AF$38))/SUM('Tabelas de Apoio'!$AB$38:$AG$38),
IF(D75='Tabelas de Apoio'!$X$39,((K75*'Tabelas de Apoio'!$AB$39)+(L75*'Tabelas de Apoio'!$AD$39)+(M75*'Tabelas de Apoio'!$AF$39))/SUM('Tabelas de Apoio'!$AB$39:$AG$39),
IF(D75='Tabelas de Apoio'!$X$40,((K75*'Tabelas de Apoio'!$AB$40)+(L75*'Tabelas de Apoio'!$AD$40)+(M75*'Tabelas de Apoio'!$AF$40))/SUM('Tabelas de Apoio'!$AB$40:$AG$40),
IF(D75='Tabelas de Apoio'!$X$41,((K75*'Tabelas de Apoio'!$AB$41)+(L75*'Tabelas de Apoio'!$AD$41)+(M75*'Tabelas de Apoio'!$AF$41))/SUM('Tabelas de Apoio'!$AB$41:$AG$41),
IF(D75='Tabelas de Apoio'!$X$42,((K75*'Tabelas de Apoio'!$AB$42)+(L75*'Tabelas de Apoio'!$AD$42)+(M75*'Tabelas de Apoio'!$AF$42))/SUM('Tabelas de Apoio'!$AB$42:$AG$42),
IF(D75='Tabelas de Apoio'!$X$43,((K75*'Tabelas de Apoio'!$AB$43)+(L75*'Tabelas de Apoio'!$AD$43)+(M75*'Tabelas de Apoio'!$AF$43))/SUM('Tabelas de Apoio'!$AB$43:$AG$43),
IF(D75='Tabelas de Apoio'!$X$44,((K75*'Tabelas de Apoio'!$AB$44)+(L75*'Tabelas de Apoio'!$AD$44)+(M75*'Tabelas de Apoio'!$AF$44))/SUM('Tabelas de Apoio'!$AB$44:$AG$44),
IF(D75='Tabelas de Apoio'!$X$45,((K75*'Tabelas de Apoio'!$AB$45)+(L75*'Tabelas de Apoio'!$AD$45)+(M75*'Tabelas de Apoio'!$AF$45))/SUM('Tabelas de Apoio'!$AB$45:$AG$45),
IF(D75='Tabelas de Apoio'!$X$46,((K75*'Tabelas de Apoio'!$AB$46)+(L75*'Tabelas de Apoio'!$AD$46)+(M75*'Tabelas de Apoio'!$AF$46))/SUM('Tabelas de Apoio'!$AB$46:$AG$46),
IF(D75='Tabelas de Apoio'!$X$47,((K75*'Tabelas de Apoio'!$AB$47)+(L75*'Tabelas de Apoio'!$AD$47)+(M75*'Tabelas de Apoio'!$AF$47))/SUM('Tabelas de Apoio'!$AB$47:$AG$47),
IF(D75='Tabelas de Apoio'!$X$48,((K75*'Tabelas de Apoio'!$AB$48)+(L75*'Tabelas de Apoio'!$AD$48)+(M75*'Tabelas de Apoio'!$AF$48))/SUM('Tabelas de Apoio'!$AB$48:$AG$48),
IF(D75='Tabelas de Apoio'!$X$49,((K75*'Tabelas de Apoio'!$AB$49)+(L75*'Tabelas de Apoio'!$AD$49)+(M75*'Tabelas de Apoio'!$AF$49))/SUM('Tabelas de Apoio'!$AB$49:$AG$49),
IF(D75='Tabelas de Apoio'!$X$50,((K75*'Tabelas de Apoio'!$AB$50)+(L75*'Tabelas de Apoio'!$AD$50)+(M75*'Tabelas de Apoio'!$AF$50))/SUM('Tabelas de Apoio'!$AB$50:$AG$50),
IF(D75='Tabelas de Apoio'!$X$51,((K75*'Tabelas de Apoio'!$AB$51)+(L75*'Tabelas de Apoio'!$AD$51)+(M75*'Tabelas de Apoio'!$AF$51))/SUM('Tabelas de Apoio'!$AB$51:$AG$51),
IF(D75='Tabelas de Apoio'!$X$52,((K75*'Tabelas de Apoio'!$AB$52)+(L75*'Tabelas de Apoio'!$AD$52)+(M75*'Tabelas de Apoio'!$AF$52))/SUM('Tabelas de Apoio'!$AB$52:$AG$52),
IF(D75='Tabelas de Apoio'!$X$53,((K75*'Tabelas de Apoio'!$AB$53)+(L75*'Tabelas de Apoio'!$AD$53)+(M75*'Tabelas de Apoio'!$AF$53))/SUM('Tabelas de Apoio'!$AB$53:$AG$53),
)))))))))))))))))))),0),"-")</f>
        <v>-</v>
      </c>
      <c r="O75" s="96"/>
      <c r="P75" s="93" t="str">
        <f t="shared" si="7"/>
        <v>-</v>
      </c>
      <c r="Q75" s="94" t="str">
        <f>IFERROR(
VLOOKUP(P75,'Tabelas de Apoio'!$X$4:$Z$29,2,0),"-")</f>
        <v>-</v>
      </c>
      <c r="R75" s="95" t="str">
        <f>IFERROR(
VLOOKUP(P75,'Tabelas de Apoio'!$X$4:$Z$29,3,0),"-")</f>
        <v>-</v>
      </c>
      <c r="S75" s="105"/>
    </row>
    <row r="76" ht="45.0" customHeight="1">
      <c r="A76" s="82">
        <v>71.0</v>
      </c>
      <c r="B76" s="83" t="str">
        <f t="shared" si="1"/>
        <v>#REF!</v>
      </c>
      <c r="C76" s="83" t="str">
        <f t="shared" si="2"/>
        <v>#REF!</v>
      </c>
      <c r="D76" s="84" t="str">
        <f t="shared" si="3"/>
        <v>#REF!</v>
      </c>
      <c r="E76" s="96"/>
      <c r="F76" s="102"/>
      <c r="G76" s="87" t="str">
        <f t="shared" si="4"/>
        <v/>
      </c>
      <c r="H76" s="88" t="str">
        <f t="shared" si="5"/>
        <v/>
      </c>
      <c r="I76" s="89" t="str">
        <f t="shared" si="6"/>
        <v/>
      </c>
      <c r="J76" s="96"/>
      <c r="K76" s="100"/>
      <c r="L76" s="101"/>
      <c r="M76" s="101"/>
      <c r="N76" s="92" t="str">
        <f>IFERROR(
ROUND(
IF(D76='Tabelas de Apoio'!$X$34,((K76*'Tabelas de Apoio'!$AB$34)+(L76*'Tabelas de Apoio'!$AD$34)+(M76*'Tabelas de Apoio'!$AF$34))/SUM('Tabelas de Apoio'!$AB$34:$AG$34),
IF(D76='Tabelas de Apoio'!$X$35,((K76*'Tabelas de Apoio'!$AB$35)+(L76*'Tabelas de Apoio'!$AD$35)+(M76*'Tabelas de Apoio'!$AF$35))/SUM('Tabelas de Apoio'!$AB$35:$AG$35),
IF(D76='Tabelas de Apoio'!$X$36,((K76*'Tabelas de Apoio'!$AB$36)+(L76*'Tabelas de Apoio'!$AD$36)+(M76*'Tabelas de Apoio'!$AF$36))/SUM('Tabelas de Apoio'!$AB$36:$AG$36),
IF(D76='Tabelas de Apoio'!$X$37,((K76*'Tabelas de Apoio'!$AB$37)+(L76*'Tabelas de Apoio'!$AD$37)+(M76*'Tabelas de Apoio'!$AF$37))/SUM('Tabelas de Apoio'!$AB$37:$AG$37),
IF(D76='Tabelas de Apoio'!$X$38,((K76*'Tabelas de Apoio'!$AB$38)+(L76*'Tabelas de Apoio'!$AD$38)+(M76*'Tabelas de Apoio'!$AF$38))/SUM('Tabelas de Apoio'!$AB$38:$AG$38),
IF(D76='Tabelas de Apoio'!$X$39,((K76*'Tabelas de Apoio'!$AB$39)+(L76*'Tabelas de Apoio'!$AD$39)+(M76*'Tabelas de Apoio'!$AF$39))/SUM('Tabelas de Apoio'!$AB$39:$AG$39),
IF(D76='Tabelas de Apoio'!$X$40,((K76*'Tabelas de Apoio'!$AB$40)+(L76*'Tabelas de Apoio'!$AD$40)+(M76*'Tabelas de Apoio'!$AF$40))/SUM('Tabelas de Apoio'!$AB$40:$AG$40),
IF(D76='Tabelas de Apoio'!$X$41,((K76*'Tabelas de Apoio'!$AB$41)+(L76*'Tabelas de Apoio'!$AD$41)+(M76*'Tabelas de Apoio'!$AF$41))/SUM('Tabelas de Apoio'!$AB$41:$AG$41),
IF(D76='Tabelas de Apoio'!$X$42,((K76*'Tabelas de Apoio'!$AB$42)+(L76*'Tabelas de Apoio'!$AD$42)+(M76*'Tabelas de Apoio'!$AF$42))/SUM('Tabelas de Apoio'!$AB$42:$AG$42),
IF(D76='Tabelas de Apoio'!$X$43,((K76*'Tabelas de Apoio'!$AB$43)+(L76*'Tabelas de Apoio'!$AD$43)+(M76*'Tabelas de Apoio'!$AF$43))/SUM('Tabelas de Apoio'!$AB$43:$AG$43),
IF(D76='Tabelas de Apoio'!$X$44,((K76*'Tabelas de Apoio'!$AB$44)+(L76*'Tabelas de Apoio'!$AD$44)+(M76*'Tabelas de Apoio'!$AF$44))/SUM('Tabelas de Apoio'!$AB$44:$AG$44),
IF(D76='Tabelas de Apoio'!$X$45,((K76*'Tabelas de Apoio'!$AB$45)+(L76*'Tabelas de Apoio'!$AD$45)+(M76*'Tabelas de Apoio'!$AF$45))/SUM('Tabelas de Apoio'!$AB$45:$AG$45),
IF(D76='Tabelas de Apoio'!$X$46,((K76*'Tabelas de Apoio'!$AB$46)+(L76*'Tabelas de Apoio'!$AD$46)+(M76*'Tabelas de Apoio'!$AF$46))/SUM('Tabelas de Apoio'!$AB$46:$AG$46),
IF(D76='Tabelas de Apoio'!$X$47,((K76*'Tabelas de Apoio'!$AB$47)+(L76*'Tabelas de Apoio'!$AD$47)+(M76*'Tabelas de Apoio'!$AF$47))/SUM('Tabelas de Apoio'!$AB$47:$AG$47),
IF(D76='Tabelas de Apoio'!$X$48,((K76*'Tabelas de Apoio'!$AB$48)+(L76*'Tabelas de Apoio'!$AD$48)+(M76*'Tabelas de Apoio'!$AF$48))/SUM('Tabelas de Apoio'!$AB$48:$AG$48),
IF(D76='Tabelas de Apoio'!$X$49,((K76*'Tabelas de Apoio'!$AB$49)+(L76*'Tabelas de Apoio'!$AD$49)+(M76*'Tabelas de Apoio'!$AF$49))/SUM('Tabelas de Apoio'!$AB$49:$AG$49),
IF(D76='Tabelas de Apoio'!$X$50,((K76*'Tabelas de Apoio'!$AB$50)+(L76*'Tabelas de Apoio'!$AD$50)+(M76*'Tabelas de Apoio'!$AF$50))/SUM('Tabelas de Apoio'!$AB$50:$AG$50),
IF(D76='Tabelas de Apoio'!$X$51,((K76*'Tabelas de Apoio'!$AB$51)+(L76*'Tabelas de Apoio'!$AD$51)+(M76*'Tabelas de Apoio'!$AF$51))/SUM('Tabelas de Apoio'!$AB$51:$AG$51),
IF(D76='Tabelas de Apoio'!$X$52,((K76*'Tabelas de Apoio'!$AB$52)+(L76*'Tabelas de Apoio'!$AD$52)+(M76*'Tabelas de Apoio'!$AF$52))/SUM('Tabelas de Apoio'!$AB$52:$AG$52),
IF(D76='Tabelas de Apoio'!$X$53,((K76*'Tabelas de Apoio'!$AB$53)+(L76*'Tabelas de Apoio'!$AD$53)+(M76*'Tabelas de Apoio'!$AF$53))/SUM('Tabelas de Apoio'!$AB$53:$AG$53),
)))))))))))))))))))),0),"-")</f>
        <v>-</v>
      </c>
      <c r="O76" s="96"/>
      <c r="P76" s="93" t="str">
        <f t="shared" si="7"/>
        <v>-</v>
      </c>
      <c r="Q76" s="94" t="str">
        <f>IFERROR(
VLOOKUP(P76,'Tabelas de Apoio'!$X$4:$Z$29,2,0),"-")</f>
        <v>-</v>
      </c>
      <c r="R76" s="95" t="str">
        <f>IFERROR(
VLOOKUP(P76,'Tabelas de Apoio'!$X$4:$Z$29,3,0),"-")</f>
        <v>-</v>
      </c>
      <c r="S76" s="54"/>
    </row>
    <row r="77" ht="45.0" customHeight="1">
      <c r="A77" s="82">
        <v>72.0</v>
      </c>
      <c r="B77" s="83" t="str">
        <f t="shared" si="1"/>
        <v>#REF!</v>
      </c>
      <c r="C77" s="83" t="str">
        <f t="shared" si="2"/>
        <v>#REF!</v>
      </c>
      <c r="D77" s="84" t="str">
        <f t="shared" si="3"/>
        <v>#REF!</v>
      </c>
      <c r="E77" s="96"/>
      <c r="F77" s="102"/>
      <c r="G77" s="87" t="str">
        <f t="shared" si="4"/>
        <v/>
      </c>
      <c r="H77" s="88" t="str">
        <f t="shared" si="5"/>
        <v/>
      </c>
      <c r="I77" s="89" t="str">
        <f t="shared" si="6"/>
        <v/>
      </c>
      <c r="J77" s="96"/>
      <c r="K77" s="100"/>
      <c r="L77" s="101"/>
      <c r="M77" s="101"/>
      <c r="N77" s="92" t="str">
        <f>IFERROR(
ROUND(
IF(D77='Tabelas de Apoio'!$X$34,((K77*'Tabelas de Apoio'!$AB$34)+(L77*'Tabelas de Apoio'!$AD$34)+(M77*'Tabelas de Apoio'!$AF$34))/SUM('Tabelas de Apoio'!$AB$34:$AG$34),
IF(D77='Tabelas de Apoio'!$X$35,((K77*'Tabelas de Apoio'!$AB$35)+(L77*'Tabelas de Apoio'!$AD$35)+(M77*'Tabelas de Apoio'!$AF$35))/SUM('Tabelas de Apoio'!$AB$35:$AG$35),
IF(D77='Tabelas de Apoio'!$X$36,((K77*'Tabelas de Apoio'!$AB$36)+(L77*'Tabelas de Apoio'!$AD$36)+(M77*'Tabelas de Apoio'!$AF$36))/SUM('Tabelas de Apoio'!$AB$36:$AG$36),
IF(D77='Tabelas de Apoio'!$X$37,((K77*'Tabelas de Apoio'!$AB$37)+(L77*'Tabelas de Apoio'!$AD$37)+(M77*'Tabelas de Apoio'!$AF$37))/SUM('Tabelas de Apoio'!$AB$37:$AG$37),
IF(D77='Tabelas de Apoio'!$X$38,((K77*'Tabelas de Apoio'!$AB$38)+(L77*'Tabelas de Apoio'!$AD$38)+(M77*'Tabelas de Apoio'!$AF$38))/SUM('Tabelas de Apoio'!$AB$38:$AG$38),
IF(D77='Tabelas de Apoio'!$X$39,((K77*'Tabelas de Apoio'!$AB$39)+(L77*'Tabelas de Apoio'!$AD$39)+(M77*'Tabelas de Apoio'!$AF$39))/SUM('Tabelas de Apoio'!$AB$39:$AG$39),
IF(D77='Tabelas de Apoio'!$X$40,((K77*'Tabelas de Apoio'!$AB$40)+(L77*'Tabelas de Apoio'!$AD$40)+(M77*'Tabelas de Apoio'!$AF$40))/SUM('Tabelas de Apoio'!$AB$40:$AG$40),
IF(D77='Tabelas de Apoio'!$X$41,((K77*'Tabelas de Apoio'!$AB$41)+(L77*'Tabelas de Apoio'!$AD$41)+(M77*'Tabelas de Apoio'!$AF$41))/SUM('Tabelas de Apoio'!$AB$41:$AG$41),
IF(D77='Tabelas de Apoio'!$X$42,((K77*'Tabelas de Apoio'!$AB$42)+(L77*'Tabelas de Apoio'!$AD$42)+(M77*'Tabelas de Apoio'!$AF$42))/SUM('Tabelas de Apoio'!$AB$42:$AG$42),
IF(D77='Tabelas de Apoio'!$X$43,((K77*'Tabelas de Apoio'!$AB$43)+(L77*'Tabelas de Apoio'!$AD$43)+(M77*'Tabelas de Apoio'!$AF$43))/SUM('Tabelas de Apoio'!$AB$43:$AG$43),
IF(D77='Tabelas de Apoio'!$X$44,((K77*'Tabelas de Apoio'!$AB$44)+(L77*'Tabelas de Apoio'!$AD$44)+(M77*'Tabelas de Apoio'!$AF$44))/SUM('Tabelas de Apoio'!$AB$44:$AG$44),
IF(D77='Tabelas de Apoio'!$X$45,((K77*'Tabelas de Apoio'!$AB$45)+(L77*'Tabelas de Apoio'!$AD$45)+(M77*'Tabelas de Apoio'!$AF$45))/SUM('Tabelas de Apoio'!$AB$45:$AG$45),
IF(D77='Tabelas de Apoio'!$X$46,((K77*'Tabelas de Apoio'!$AB$46)+(L77*'Tabelas de Apoio'!$AD$46)+(M77*'Tabelas de Apoio'!$AF$46))/SUM('Tabelas de Apoio'!$AB$46:$AG$46),
IF(D77='Tabelas de Apoio'!$X$47,((K77*'Tabelas de Apoio'!$AB$47)+(L77*'Tabelas de Apoio'!$AD$47)+(M77*'Tabelas de Apoio'!$AF$47))/SUM('Tabelas de Apoio'!$AB$47:$AG$47),
IF(D77='Tabelas de Apoio'!$X$48,((K77*'Tabelas de Apoio'!$AB$48)+(L77*'Tabelas de Apoio'!$AD$48)+(M77*'Tabelas de Apoio'!$AF$48))/SUM('Tabelas de Apoio'!$AB$48:$AG$48),
IF(D77='Tabelas de Apoio'!$X$49,((K77*'Tabelas de Apoio'!$AB$49)+(L77*'Tabelas de Apoio'!$AD$49)+(M77*'Tabelas de Apoio'!$AF$49))/SUM('Tabelas de Apoio'!$AB$49:$AG$49),
IF(D77='Tabelas de Apoio'!$X$50,((K77*'Tabelas de Apoio'!$AB$50)+(L77*'Tabelas de Apoio'!$AD$50)+(M77*'Tabelas de Apoio'!$AF$50))/SUM('Tabelas de Apoio'!$AB$50:$AG$50),
IF(D77='Tabelas de Apoio'!$X$51,((K77*'Tabelas de Apoio'!$AB$51)+(L77*'Tabelas de Apoio'!$AD$51)+(M77*'Tabelas de Apoio'!$AF$51))/SUM('Tabelas de Apoio'!$AB$51:$AG$51),
IF(D77='Tabelas de Apoio'!$X$52,((K77*'Tabelas de Apoio'!$AB$52)+(L77*'Tabelas de Apoio'!$AD$52)+(M77*'Tabelas de Apoio'!$AF$52))/SUM('Tabelas de Apoio'!$AB$52:$AG$52),
IF(D77='Tabelas de Apoio'!$X$53,((K77*'Tabelas de Apoio'!$AB$53)+(L77*'Tabelas de Apoio'!$AD$53)+(M77*'Tabelas de Apoio'!$AF$53))/SUM('Tabelas de Apoio'!$AB$53:$AG$53),
)))))))))))))))))))),0),"-")</f>
        <v>-</v>
      </c>
      <c r="O77" s="96"/>
      <c r="P77" s="93" t="str">
        <f t="shared" si="7"/>
        <v>-</v>
      </c>
      <c r="Q77" s="94" t="str">
        <f>IFERROR(
VLOOKUP(P77,'Tabelas de Apoio'!$X$4:$Z$29,2,0),"-")</f>
        <v>-</v>
      </c>
      <c r="R77" s="95" t="str">
        <f>IFERROR(
VLOOKUP(P77,'Tabelas de Apoio'!$X$4:$Z$29,3,0),"-")</f>
        <v>-</v>
      </c>
      <c r="S77" s="54"/>
    </row>
    <row r="78" ht="45.0" customHeight="1">
      <c r="A78" s="82">
        <v>73.0</v>
      </c>
      <c r="B78" s="83" t="str">
        <f t="shared" si="1"/>
        <v>#REF!</v>
      </c>
      <c r="C78" s="83" t="str">
        <f t="shared" si="2"/>
        <v>#REF!</v>
      </c>
      <c r="D78" s="84" t="str">
        <f t="shared" si="3"/>
        <v>#REF!</v>
      </c>
      <c r="E78" s="96"/>
      <c r="F78" s="102"/>
      <c r="G78" s="87" t="str">
        <f t="shared" si="4"/>
        <v/>
      </c>
      <c r="H78" s="88" t="str">
        <f t="shared" si="5"/>
        <v/>
      </c>
      <c r="I78" s="89" t="str">
        <f t="shared" si="6"/>
        <v/>
      </c>
      <c r="J78" s="96"/>
      <c r="K78" s="100"/>
      <c r="L78" s="101"/>
      <c r="M78" s="101"/>
      <c r="N78" s="92" t="str">
        <f>IFERROR(
ROUND(
IF(D78='Tabelas de Apoio'!$X$34,((K78*'Tabelas de Apoio'!$AB$34)+(L78*'Tabelas de Apoio'!$AD$34)+(M78*'Tabelas de Apoio'!$AF$34))/SUM('Tabelas de Apoio'!$AB$34:$AG$34),
IF(D78='Tabelas de Apoio'!$X$35,((K78*'Tabelas de Apoio'!$AB$35)+(L78*'Tabelas de Apoio'!$AD$35)+(M78*'Tabelas de Apoio'!$AF$35))/SUM('Tabelas de Apoio'!$AB$35:$AG$35),
IF(D78='Tabelas de Apoio'!$X$36,((K78*'Tabelas de Apoio'!$AB$36)+(L78*'Tabelas de Apoio'!$AD$36)+(M78*'Tabelas de Apoio'!$AF$36))/SUM('Tabelas de Apoio'!$AB$36:$AG$36),
IF(D78='Tabelas de Apoio'!$X$37,((K78*'Tabelas de Apoio'!$AB$37)+(L78*'Tabelas de Apoio'!$AD$37)+(M78*'Tabelas de Apoio'!$AF$37))/SUM('Tabelas de Apoio'!$AB$37:$AG$37),
IF(D78='Tabelas de Apoio'!$X$38,((K78*'Tabelas de Apoio'!$AB$38)+(L78*'Tabelas de Apoio'!$AD$38)+(M78*'Tabelas de Apoio'!$AF$38))/SUM('Tabelas de Apoio'!$AB$38:$AG$38),
IF(D78='Tabelas de Apoio'!$X$39,((K78*'Tabelas de Apoio'!$AB$39)+(L78*'Tabelas de Apoio'!$AD$39)+(M78*'Tabelas de Apoio'!$AF$39))/SUM('Tabelas de Apoio'!$AB$39:$AG$39),
IF(D78='Tabelas de Apoio'!$X$40,((K78*'Tabelas de Apoio'!$AB$40)+(L78*'Tabelas de Apoio'!$AD$40)+(M78*'Tabelas de Apoio'!$AF$40))/SUM('Tabelas de Apoio'!$AB$40:$AG$40),
IF(D78='Tabelas de Apoio'!$X$41,((K78*'Tabelas de Apoio'!$AB$41)+(L78*'Tabelas de Apoio'!$AD$41)+(M78*'Tabelas de Apoio'!$AF$41))/SUM('Tabelas de Apoio'!$AB$41:$AG$41),
IF(D78='Tabelas de Apoio'!$X$42,((K78*'Tabelas de Apoio'!$AB$42)+(L78*'Tabelas de Apoio'!$AD$42)+(M78*'Tabelas de Apoio'!$AF$42))/SUM('Tabelas de Apoio'!$AB$42:$AG$42),
IF(D78='Tabelas de Apoio'!$X$43,((K78*'Tabelas de Apoio'!$AB$43)+(L78*'Tabelas de Apoio'!$AD$43)+(M78*'Tabelas de Apoio'!$AF$43))/SUM('Tabelas de Apoio'!$AB$43:$AG$43),
IF(D78='Tabelas de Apoio'!$X$44,((K78*'Tabelas de Apoio'!$AB$44)+(L78*'Tabelas de Apoio'!$AD$44)+(M78*'Tabelas de Apoio'!$AF$44))/SUM('Tabelas de Apoio'!$AB$44:$AG$44),
IF(D78='Tabelas de Apoio'!$X$45,((K78*'Tabelas de Apoio'!$AB$45)+(L78*'Tabelas de Apoio'!$AD$45)+(M78*'Tabelas de Apoio'!$AF$45))/SUM('Tabelas de Apoio'!$AB$45:$AG$45),
IF(D78='Tabelas de Apoio'!$X$46,((K78*'Tabelas de Apoio'!$AB$46)+(L78*'Tabelas de Apoio'!$AD$46)+(M78*'Tabelas de Apoio'!$AF$46))/SUM('Tabelas de Apoio'!$AB$46:$AG$46),
IF(D78='Tabelas de Apoio'!$X$47,((K78*'Tabelas de Apoio'!$AB$47)+(L78*'Tabelas de Apoio'!$AD$47)+(M78*'Tabelas de Apoio'!$AF$47))/SUM('Tabelas de Apoio'!$AB$47:$AG$47),
IF(D78='Tabelas de Apoio'!$X$48,((K78*'Tabelas de Apoio'!$AB$48)+(L78*'Tabelas de Apoio'!$AD$48)+(M78*'Tabelas de Apoio'!$AF$48))/SUM('Tabelas de Apoio'!$AB$48:$AG$48),
IF(D78='Tabelas de Apoio'!$X$49,((K78*'Tabelas de Apoio'!$AB$49)+(L78*'Tabelas de Apoio'!$AD$49)+(M78*'Tabelas de Apoio'!$AF$49))/SUM('Tabelas de Apoio'!$AB$49:$AG$49),
IF(D78='Tabelas de Apoio'!$X$50,((K78*'Tabelas de Apoio'!$AB$50)+(L78*'Tabelas de Apoio'!$AD$50)+(M78*'Tabelas de Apoio'!$AF$50))/SUM('Tabelas de Apoio'!$AB$50:$AG$50),
IF(D78='Tabelas de Apoio'!$X$51,((K78*'Tabelas de Apoio'!$AB$51)+(L78*'Tabelas de Apoio'!$AD$51)+(M78*'Tabelas de Apoio'!$AF$51))/SUM('Tabelas de Apoio'!$AB$51:$AG$51),
IF(D78='Tabelas de Apoio'!$X$52,((K78*'Tabelas de Apoio'!$AB$52)+(L78*'Tabelas de Apoio'!$AD$52)+(M78*'Tabelas de Apoio'!$AF$52))/SUM('Tabelas de Apoio'!$AB$52:$AG$52),
IF(D78='Tabelas de Apoio'!$X$53,((K78*'Tabelas de Apoio'!$AB$53)+(L78*'Tabelas de Apoio'!$AD$53)+(M78*'Tabelas de Apoio'!$AF$53))/SUM('Tabelas de Apoio'!$AB$53:$AG$53),
)))))))))))))))))))),0),"-")</f>
        <v>-</v>
      </c>
      <c r="O78" s="96"/>
      <c r="P78" s="93" t="str">
        <f t="shared" si="7"/>
        <v>-</v>
      </c>
      <c r="Q78" s="94" t="str">
        <f>IFERROR(
VLOOKUP(P78,'Tabelas de Apoio'!$X$4:$Z$29,2,0),"-")</f>
        <v>-</v>
      </c>
      <c r="R78" s="95" t="str">
        <f>IFERROR(
VLOOKUP(P78,'Tabelas de Apoio'!$X$4:$Z$29,3,0),"-")</f>
        <v>-</v>
      </c>
      <c r="S78" s="54"/>
    </row>
    <row r="79" ht="45.0" customHeight="1">
      <c r="A79" s="82">
        <v>74.0</v>
      </c>
      <c r="B79" s="83" t="str">
        <f t="shared" si="1"/>
        <v>#REF!</v>
      </c>
      <c r="C79" s="83" t="str">
        <f t="shared" si="2"/>
        <v>#REF!</v>
      </c>
      <c r="D79" s="84" t="str">
        <f t="shared" si="3"/>
        <v>#REF!</v>
      </c>
      <c r="E79" s="96"/>
      <c r="F79" s="102"/>
      <c r="G79" s="87" t="str">
        <f t="shared" si="4"/>
        <v/>
      </c>
      <c r="H79" s="88" t="str">
        <f t="shared" si="5"/>
        <v/>
      </c>
      <c r="I79" s="89" t="str">
        <f t="shared" si="6"/>
        <v/>
      </c>
      <c r="J79" s="96"/>
      <c r="K79" s="100"/>
      <c r="L79" s="101"/>
      <c r="M79" s="101"/>
      <c r="N79" s="92" t="str">
        <f>IFERROR(
ROUND(
IF(D79='Tabelas de Apoio'!$X$34,((K79*'Tabelas de Apoio'!$AB$34)+(L79*'Tabelas de Apoio'!$AD$34)+(M79*'Tabelas de Apoio'!$AF$34))/SUM('Tabelas de Apoio'!$AB$34:$AG$34),
IF(D79='Tabelas de Apoio'!$X$35,((K79*'Tabelas de Apoio'!$AB$35)+(L79*'Tabelas de Apoio'!$AD$35)+(M79*'Tabelas de Apoio'!$AF$35))/SUM('Tabelas de Apoio'!$AB$35:$AG$35),
IF(D79='Tabelas de Apoio'!$X$36,((K79*'Tabelas de Apoio'!$AB$36)+(L79*'Tabelas de Apoio'!$AD$36)+(M79*'Tabelas de Apoio'!$AF$36))/SUM('Tabelas de Apoio'!$AB$36:$AG$36),
IF(D79='Tabelas de Apoio'!$X$37,((K79*'Tabelas de Apoio'!$AB$37)+(L79*'Tabelas de Apoio'!$AD$37)+(M79*'Tabelas de Apoio'!$AF$37))/SUM('Tabelas de Apoio'!$AB$37:$AG$37),
IF(D79='Tabelas de Apoio'!$X$38,((K79*'Tabelas de Apoio'!$AB$38)+(L79*'Tabelas de Apoio'!$AD$38)+(M79*'Tabelas de Apoio'!$AF$38))/SUM('Tabelas de Apoio'!$AB$38:$AG$38),
IF(D79='Tabelas de Apoio'!$X$39,((K79*'Tabelas de Apoio'!$AB$39)+(L79*'Tabelas de Apoio'!$AD$39)+(M79*'Tabelas de Apoio'!$AF$39))/SUM('Tabelas de Apoio'!$AB$39:$AG$39),
IF(D79='Tabelas de Apoio'!$X$40,((K79*'Tabelas de Apoio'!$AB$40)+(L79*'Tabelas de Apoio'!$AD$40)+(M79*'Tabelas de Apoio'!$AF$40))/SUM('Tabelas de Apoio'!$AB$40:$AG$40),
IF(D79='Tabelas de Apoio'!$X$41,((K79*'Tabelas de Apoio'!$AB$41)+(L79*'Tabelas de Apoio'!$AD$41)+(M79*'Tabelas de Apoio'!$AF$41))/SUM('Tabelas de Apoio'!$AB$41:$AG$41),
IF(D79='Tabelas de Apoio'!$X$42,((K79*'Tabelas de Apoio'!$AB$42)+(L79*'Tabelas de Apoio'!$AD$42)+(M79*'Tabelas de Apoio'!$AF$42))/SUM('Tabelas de Apoio'!$AB$42:$AG$42),
IF(D79='Tabelas de Apoio'!$X$43,((K79*'Tabelas de Apoio'!$AB$43)+(L79*'Tabelas de Apoio'!$AD$43)+(M79*'Tabelas de Apoio'!$AF$43))/SUM('Tabelas de Apoio'!$AB$43:$AG$43),
IF(D79='Tabelas de Apoio'!$X$44,((K79*'Tabelas de Apoio'!$AB$44)+(L79*'Tabelas de Apoio'!$AD$44)+(M79*'Tabelas de Apoio'!$AF$44))/SUM('Tabelas de Apoio'!$AB$44:$AG$44),
IF(D79='Tabelas de Apoio'!$X$45,((K79*'Tabelas de Apoio'!$AB$45)+(L79*'Tabelas de Apoio'!$AD$45)+(M79*'Tabelas de Apoio'!$AF$45))/SUM('Tabelas de Apoio'!$AB$45:$AG$45),
IF(D79='Tabelas de Apoio'!$X$46,((K79*'Tabelas de Apoio'!$AB$46)+(L79*'Tabelas de Apoio'!$AD$46)+(M79*'Tabelas de Apoio'!$AF$46))/SUM('Tabelas de Apoio'!$AB$46:$AG$46),
IF(D79='Tabelas de Apoio'!$X$47,((K79*'Tabelas de Apoio'!$AB$47)+(L79*'Tabelas de Apoio'!$AD$47)+(M79*'Tabelas de Apoio'!$AF$47))/SUM('Tabelas de Apoio'!$AB$47:$AG$47),
IF(D79='Tabelas de Apoio'!$X$48,((K79*'Tabelas de Apoio'!$AB$48)+(L79*'Tabelas de Apoio'!$AD$48)+(M79*'Tabelas de Apoio'!$AF$48))/SUM('Tabelas de Apoio'!$AB$48:$AG$48),
IF(D79='Tabelas de Apoio'!$X$49,((K79*'Tabelas de Apoio'!$AB$49)+(L79*'Tabelas de Apoio'!$AD$49)+(M79*'Tabelas de Apoio'!$AF$49))/SUM('Tabelas de Apoio'!$AB$49:$AG$49),
IF(D79='Tabelas de Apoio'!$X$50,((K79*'Tabelas de Apoio'!$AB$50)+(L79*'Tabelas de Apoio'!$AD$50)+(M79*'Tabelas de Apoio'!$AF$50))/SUM('Tabelas de Apoio'!$AB$50:$AG$50),
IF(D79='Tabelas de Apoio'!$X$51,((K79*'Tabelas de Apoio'!$AB$51)+(L79*'Tabelas de Apoio'!$AD$51)+(M79*'Tabelas de Apoio'!$AF$51))/SUM('Tabelas de Apoio'!$AB$51:$AG$51),
IF(D79='Tabelas de Apoio'!$X$52,((K79*'Tabelas de Apoio'!$AB$52)+(L79*'Tabelas de Apoio'!$AD$52)+(M79*'Tabelas de Apoio'!$AF$52))/SUM('Tabelas de Apoio'!$AB$52:$AG$52),
IF(D79='Tabelas de Apoio'!$X$53,((K79*'Tabelas de Apoio'!$AB$53)+(L79*'Tabelas de Apoio'!$AD$53)+(M79*'Tabelas de Apoio'!$AF$53))/SUM('Tabelas de Apoio'!$AB$53:$AG$53),
)))))))))))))))))))),0),"-")</f>
        <v>-</v>
      </c>
      <c r="O79" s="96"/>
      <c r="P79" s="93" t="str">
        <f t="shared" si="7"/>
        <v>-</v>
      </c>
      <c r="Q79" s="94" t="str">
        <f>IFERROR(
VLOOKUP(P79,'Tabelas de Apoio'!$X$4:$Z$29,2,0),"-")</f>
        <v>-</v>
      </c>
      <c r="R79" s="95" t="str">
        <f>IFERROR(
VLOOKUP(P79,'Tabelas de Apoio'!$X$4:$Z$29,3,0),"-")</f>
        <v>-</v>
      </c>
      <c r="S79" s="54"/>
    </row>
    <row r="80" ht="45.0" customHeight="1">
      <c r="A80" s="82">
        <v>75.0</v>
      </c>
      <c r="B80" s="83" t="str">
        <f t="shared" si="1"/>
        <v>#REF!</v>
      </c>
      <c r="C80" s="83" t="str">
        <f t="shared" si="2"/>
        <v>#REF!</v>
      </c>
      <c r="D80" s="84" t="str">
        <f t="shared" si="3"/>
        <v>#REF!</v>
      </c>
      <c r="E80" s="96"/>
      <c r="F80" s="102"/>
      <c r="G80" s="87" t="str">
        <f t="shared" si="4"/>
        <v/>
      </c>
      <c r="H80" s="88" t="str">
        <f t="shared" si="5"/>
        <v/>
      </c>
      <c r="I80" s="89" t="str">
        <f t="shared" si="6"/>
        <v/>
      </c>
      <c r="J80" s="96"/>
      <c r="K80" s="100"/>
      <c r="L80" s="101"/>
      <c r="M80" s="101"/>
      <c r="N80" s="92" t="str">
        <f>IFERROR(
ROUND(
IF(D80='Tabelas de Apoio'!$X$34,((K80*'Tabelas de Apoio'!$AB$34)+(L80*'Tabelas de Apoio'!$AD$34)+(M80*'Tabelas de Apoio'!$AF$34))/SUM('Tabelas de Apoio'!$AB$34:$AG$34),
IF(D80='Tabelas de Apoio'!$X$35,((K80*'Tabelas de Apoio'!$AB$35)+(L80*'Tabelas de Apoio'!$AD$35)+(M80*'Tabelas de Apoio'!$AF$35))/SUM('Tabelas de Apoio'!$AB$35:$AG$35),
IF(D80='Tabelas de Apoio'!$X$36,((K80*'Tabelas de Apoio'!$AB$36)+(L80*'Tabelas de Apoio'!$AD$36)+(M80*'Tabelas de Apoio'!$AF$36))/SUM('Tabelas de Apoio'!$AB$36:$AG$36),
IF(D80='Tabelas de Apoio'!$X$37,((K80*'Tabelas de Apoio'!$AB$37)+(L80*'Tabelas de Apoio'!$AD$37)+(M80*'Tabelas de Apoio'!$AF$37))/SUM('Tabelas de Apoio'!$AB$37:$AG$37),
IF(D80='Tabelas de Apoio'!$X$38,((K80*'Tabelas de Apoio'!$AB$38)+(L80*'Tabelas de Apoio'!$AD$38)+(M80*'Tabelas de Apoio'!$AF$38))/SUM('Tabelas de Apoio'!$AB$38:$AG$38),
IF(D80='Tabelas de Apoio'!$X$39,((K80*'Tabelas de Apoio'!$AB$39)+(L80*'Tabelas de Apoio'!$AD$39)+(M80*'Tabelas de Apoio'!$AF$39))/SUM('Tabelas de Apoio'!$AB$39:$AG$39),
IF(D80='Tabelas de Apoio'!$X$40,((K80*'Tabelas de Apoio'!$AB$40)+(L80*'Tabelas de Apoio'!$AD$40)+(M80*'Tabelas de Apoio'!$AF$40))/SUM('Tabelas de Apoio'!$AB$40:$AG$40),
IF(D80='Tabelas de Apoio'!$X$41,((K80*'Tabelas de Apoio'!$AB$41)+(L80*'Tabelas de Apoio'!$AD$41)+(M80*'Tabelas de Apoio'!$AF$41))/SUM('Tabelas de Apoio'!$AB$41:$AG$41),
IF(D80='Tabelas de Apoio'!$X$42,((K80*'Tabelas de Apoio'!$AB$42)+(L80*'Tabelas de Apoio'!$AD$42)+(M80*'Tabelas de Apoio'!$AF$42))/SUM('Tabelas de Apoio'!$AB$42:$AG$42),
IF(D80='Tabelas de Apoio'!$X$43,((K80*'Tabelas de Apoio'!$AB$43)+(L80*'Tabelas de Apoio'!$AD$43)+(M80*'Tabelas de Apoio'!$AF$43))/SUM('Tabelas de Apoio'!$AB$43:$AG$43),
IF(D80='Tabelas de Apoio'!$X$44,((K80*'Tabelas de Apoio'!$AB$44)+(L80*'Tabelas de Apoio'!$AD$44)+(M80*'Tabelas de Apoio'!$AF$44))/SUM('Tabelas de Apoio'!$AB$44:$AG$44),
IF(D80='Tabelas de Apoio'!$X$45,((K80*'Tabelas de Apoio'!$AB$45)+(L80*'Tabelas de Apoio'!$AD$45)+(M80*'Tabelas de Apoio'!$AF$45))/SUM('Tabelas de Apoio'!$AB$45:$AG$45),
IF(D80='Tabelas de Apoio'!$X$46,((K80*'Tabelas de Apoio'!$AB$46)+(L80*'Tabelas de Apoio'!$AD$46)+(M80*'Tabelas de Apoio'!$AF$46))/SUM('Tabelas de Apoio'!$AB$46:$AG$46),
IF(D80='Tabelas de Apoio'!$X$47,((K80*'Tabelas de Apoio'!$AB$47)+(L80*'Tabelas de Apoio'!$AD$47)+(M80*'Tabelas de Apoio'!$AF$47))/SUM('Tabelas de Apoio'!$AB$47:$AG$47),
IF(D80='Tabelas de Apoio'!$X$48,((K80*'Tabelas de Apoio'!$AB$48)+(L80*'Tabelas de Apoio'!$AD$48)+(M80*'Tabelas de Apoio'!$AF$48))/SUM('Tabelas de Apoio'!$AB$48:$AG$48),
IF(D80='Tabelas de Apoio'!$X$49,((K80*'Tabelas de Apoio'!$AB$49)+(L80*'Tabelas de Apoio'!$AD$49)+(M80*'Tabelas de Apoio'!$AF$49))/SUM('Tabelas de Apoio'!$AB$49:$AG$49),
IF(D80='Tabelas de Apoio'!$X$50,((K80*'Tabelas de Apoio'!$AB$50)+(L80*'Tabelas de Apoio'!$AD$50)+(M80*'Tabelas de Apoio'!$AF$50))/SUM('Tabelas de Apoio'!$AB$50:$AG$50),
IF(D80='Tabelas de Apoio'!$X$51,((K80*'Tabelas de Apoio'!$AB$51)+(L80*'Tabelas de Apoio'!$AD$51)+(M80*'Tabelas de Apoio'!$AF$51))/SUM('Tabelas de Apoio'!$AB$51:$AG$51),
IF(D80='Tabelas de Apoio'!$X$52,((K80*'Tabelas de Apoio'!$AB$52)+(L80*'Tabelas de Apoio'!$AD$52)+(M80*'Tabelas de Apoio'!$AF$52))/SUM('Tabelas de Apoio'!$AB$52:$AG$52),
IF(D80='Tabelas de Apoio'!$X$53,((K80*'Tabelas de Apoio'!$AB$53)+(L80*'Tabelas de Apoio'!$AD$53)+(M80*'Tabelas de Apoio'!$AF$53))/SUM('Tabelas de Apoio'!$AB$53:$AG$53),
)))))))))))))))))))),0),"-")</f>
        <v>-</v>
      </c>
      <c r="O80" s="96"/>
      <c r="P80" s="93" t="str">
        <f t="shared" si="7"/>
        <v>-</v>
      </c>
      <c r="Q80" s="94" t="str">
        <f>IFERROR(
VLOOKUP(P80,'Tabelas de Apoio'!$X$4:$Z$29,2,0),"-")</f>
        <v>-</v>
      </c>
      <c r="R80" s="95" t="str">
        <f>IFERROR(
VLOOKUP(P80,'Tabelas de Apoio'!$X$4:$Z$29,3,0),"-")</f>
        <v>-</v>
      </c>
      <c r="S80" s="54"/>
    </row>
    <row r="81" ht="45.0" customHeight="1">
      <c r="A81" s="82">
        <v>76.0</v>
      </c>
      <c r="B81" s="83" t="str">
        <f t="shared" si="1"/>
        <v>#REF!</v>
      </c>
      <c r="C81" s="83" t="str">
        <f t="shared" si="2"/>
        <v>#REF!</v>
      </c>
      <c r="D81" s="84" t="str">
        <f t="shared" si="3"/>
        <v>#REF!</v>
      </c>
      <c r="E81" s="96"/>
      <c r="F81" s="102"/>
      <c r="G81" s="87" t="str">
        <f t="shared" si="4"/>
        <v/>
      </c>
      <c r="H81" s="88" t="str">
        <f t="shared" si="5"/>
        <v/>
      </c>
      <c r="I81" s="89" t="str">
        <f t="shared" si="6"/>
        <v/>
      </c>
      <c r="J81" s="96"/>
      <c r="K81" s="100"/>
      <c r="L81" s="101"/>
      <c r="M81" s="101"/>
      <c r="N81" s="92" t="str">
        <f>IFERROR(
ROUND(
IF(D81='Tabelas de Apoio'!$X$34,((K81*'Tabelas de Apoio'!$AB$34)+(L81*'Tabelas de Apoio'!$AD$34)+(M81*'Tabelas de Apoio'!$AF$34))/SUM('Tabelas de Apoio'!$AB$34:$AG$34),
IF(D81='Tabelas de Apoio'!$X$35,((K81*'Tabelas de Apoio'!$AB$35)+(L81*'Tabelas de Apoio'!$AD$35)+(M81*'Tabelas de Apoio'!$AF$35))/SUM('Tabelas de Apoio'!$AB$35:$AG$35),
IF(D81='Tabelas de Apoio'!$X$36,((K81*'Tabelas de Apoio'!$AB$36)+(L81*'Tabelas de Apoio'!$AD$36)+(M81*'Tabelas de Apoio'!$AF$36))/SUM('Tabelas de Apoio'!$AB$36:$AG$36),
IF(D81='Tabelas de Apoio'!$X$37,((K81*'Tabelas de Apoio'!$AB$37)+(L81*'Tabelas de Apoio'!$AD$37)+(M81*'Tabelas de Apoio'!$AF$37))/SUM('Tabelas de Apoio'!$AB$37:$AG$37),
IF(D81='Tabelas de Apoio'!$X$38,((K81*'Tabelas de Apoio'!$AB$38)+(L81*'Tabelas de Apoio'!$AD$38)+(M81*'Tabelas de Apoio'!$AF$38))/SUM('Tabelas de Apoio'!$AB$38:$AG$38),
IF(D81='Tabelas de Apoio'!$X$39,((K81*'Tabelas de Apoio'!$AB$39)+(L81*'Tabelas de Apoio'!$AD$39)+(M81*'Tabelas de Apoio'!$AF$39))/SUM('Tabelas de Apoio'!$AB$39:$AG$39),
IF(D81='Tabelas de Apoio'!$X$40,((K81*'Tabelas de Apoio'!$AB$40)+(L81*'Tabelas de Apoio'!$AD$40)+(M81*'Tabelas de Apoio'!$AF$40))/SUM('Tabelas de Apoio'!$AB$40:$AG$40),
IF(D81='Tabelas de Apoio'!$X$41,((K81*'Tabelas de Apoio'!$AB$41)+(L81*'Tabelas de Apoio'!$AD$41)+(M81*'Tabelas de Apoio'!$AF$41))/SUM('Tabelas de Apoio'!$AB$41:$AG$41),
IF(D81='Tabelas de Apoio'!$X$42,((K81*'Tabelas de Apoio'!$AB$42)+(L81*'Tabelas de Apoio'!$AD$42)+(M81*'Tabelas de Apoio'!$AF$42))/SUM('Tabelas de Apoio'!$AB$42:$AG$42),
IF(D81='Tabelas de Apoio'!$X$43,((K81*'Tabelas de Apoio'!$AB$43)+(L81*'Tabelas de Apoio'!$AD$43)+(M81*'Tabelas de Apoio'!$AF$43))/SUM('Tabelas de Apoio'!$AB$43:$AG$43),
IF(D81='Tabelas de Apoio'!$X$44,((K81*'Tabelas de Apoio'!$AB$44)+(L81*'Tabelas de Apoio'!$AD$44)+(M81*'Tabelas de Apoio'!$AF$44))/SUM('Tabelas de Apoio'!$AB$44:$AG$44),
IF(D81='Tabelas de Apoio'!$X$45,((K81*'Tabelas de Apoio'!$AB$45)+(L81*'Tabelas de Apoio'!$AD$45)+(M81*'Tabelas de Apoio'!$AF$45))/SUM('Tabelas de Apoio'!$AB$45:$AG$45),
IF(D81='Tabelas de Apoio'!$X$46,((K81*'Tabelas de Apoio'!$AB$46)+(L81*'Tabelas de Apoio'!$AD$46)+(M81*'Tabelas de Apoio'!$AF$46))/SUM('Tabelas de Apoio'!$AB$46:$AG$46),
IF(D81='Tabelas de Apoio'!$X$47,((K81*'Tabelas de Apoio'!$AB$47)+(L81*'Tabelas de Apoio'!$AD$47)+(M81*'Tabelas de Apoio'!$AF$47))/SUM('Tabelas de Apoio'!$AB$47:$AG$47),
IF(D81='Tabelas de Apoio'!$X$48,((K81*'Tabelas de Apoio'!$AB$48)+(L81*'Tabelas de Apoio'!$AD$48)+(M81*'Tabelas de Apoio'!$AF$48))/SUM('Tabelas de Apoio'!$AB$48:$AG$48),
IF(D81='Tabelas de Apoio'!$X$49,((K81*'Tabelas de Apoio'!$AB$49)+(L81*'Tabelas de Apoio'!$AD$49)+(M81*'Tabelas de Apoio'!$AF$49))/SUM('Tabelas de Apoio'!$AB$49:$AG$49),
IF(D81='Tabelas de Apoio'!$X$50,((K81*'Tabelas de Apoio'!$AB$50)+(L81*'Tabelas de Apoio'!$AD$50)+(M81*'Tabelas de Apoio'!$AF$50))/SUM('Tabelas de Apoio'!$AB$50:$AG$50),
IF(D81='Tabelas de Apoio'!$X$51,((K81*'Tabelas de Apoio'!$AB$51)+(L81*'Tabelas de Apoio'!$AD$51)+(M81*'Tabelas de Apoio'!$AF$51))/SUM('Tabelas de Apoio'!$AB$51:$AG$51),
IF(D81='Tabelas de Apoio'!$X$52,((K81*'Tabelas de Apoio'!$AB$52)+(L81*'Tabelas de Apoio'!$AD$52)+(M81*'Tabelas de Apoio'!$AF$52))/SUM('Tabelas de Apoio'!$AB$52:$AG$52),
IF(D81='Tabelas de Apoio'!$X$53,((K81*'Tabelas de Apoio'!$AB$53)+(L81*'Tabelas de Apoio'!$AD$53)+(M81*'Tabelas de Apoio'!$AF$53))/SUM('Tabelas de Apoio'!$AB$53:$AG$53),
)))))))))))))))))))),0),"-")</f>
        <v>-</v>
      </c>
      <c r="O81" s="96"/>
      <c r="P81" s="93" t="str">
        <f t="shared" si="7"/>
        <v>-</v>
      </c>
      <c r="Q81" s="94" t="str">
        <f>IFERROR(
VLOOKUP(P81,'Tabelas de Apoio'!$X$4:$Z$29,2,0),"-")</f>
        <v>-</v>
      </c>
      <c r="R81" s="95" t="str">
        <f>IFERROR(
VLOOKUP(P81,'Tabelas de Apoio'!$X$4:$Z$29,3,0),"-")</f>
        <v>-</v>
      </c>
      <c r="S81" s="54"/>
    </row>
    <row r="82" ht="45.0" customHeight="1">
      <c r="A82" s="82">
        <v>77.0</v>
      </c>
      <c r="B82" s="83" t="str">
        <f t="shared" si="1"/>
        <v>#REF!</v>
      </c>
      <c r="C82" s="83" t="str">
        <f t="shared" si="2"/>
        <v>#REF!</v>
      </c>
      <c r="D82" s="84" t="str">
        <f t="shared" si="3"/>
        <v>#REF!</v>
      </c>
      <c r="E82" s="96"/>
      <c r="F82" s="102"/>
      <c r="G82" s="87" t="str">
        <f t="shared" si="4"/>
        <v/>
      </c>
      <c r="H82" s="88" t="str">
        <f t="shared" si="5"/>
        <v/>
      </c>
      <c r="I82" s="89" t="str">
        <f t="shared" si="6"/>
        <v/>
      </c>
      <c r="J82" s="96"/>
      <c r="K82" s="100"/>
      <c r="L82" s="101"/>
      <c r="M82" s="101"/>
      <c r="N82" s="92" t="str">
        <f>IFERROR(
ROUND(
IF(D82='Tabelas de Apoio'!$X$34,((K82*'Tabelas de Apoio'!$AB$34)+(L82*'Tabelas de Apoio'!$AD$34)+(M82*'Tabelas de Apoio'!$AF$34))/SUM('Tabelas de Apoio'!$AB$34:$AG$34),
IF(D82='Tabelas de Apoio'!$X$35,((K82*'Tabelas de Apoio'!$AB$35)+(L82*'Tabelas de Apoio'!$AD$35)+(M82*'Tabelas de Apoio'!$AF$35))/SUM('Tabelas de Apoio'!$AB$35:$AG$35),
IF(D82='Tabelas de Apoio'!$X$36,((K82*'Tabelas de Apoio'!$AB$36)+(L82*'Tabelas de Apoio'!$AD$36)+(M82*'Tabelas de Apoio'!$AF$36))/SUM('Tabelas de Apoio'!$AB$36:$AG$36),
IF(D82='Tabelas de Apoio'!$X$37,((K82*'Tabelas de Apoio'!$AB$37)+(L82*'Tabelas de Apoio'!$AD$37)+(M82*'Tabelas de Apoio'!$AF$37))/SUM('Tabelas de Apoio'!$AB$37:$AG$37),
IF(D82='Tabelas de Apoio'!$X$38,((K82*'Tabelas de Apoio'!$AB$38)+(L82*'Tabelas de Apoio'!$AD$38)+(M82*'Tabelas de Apoio'!$AF$38))/SUM('Tabelas de Apoio'!$AB$38:$AG$38),
IF(D82='Tabelas de Apoio'!$X$39,((K82*'Tabelas de Apoio'!$AB$39)+(L82*'Tabelas de Apoio'!$AD$39)+(M82*'Tabelas de Apoio'!$AF$39))/SUM('Tabelas de Apoio'!$AB$39:$AG$39),
IF(D82='Tabelas de Apoio'!$X$40,((K82*'Tabelas de Apoio'!$AB$40)+(L82*'Tabelas de Apoio'!$AD$40)+(M82*'Tabelas de Apoio'!$AF$40))/SUM('Tabelas de Apoio'!$AB$40:$AG$40),
IF(D82='Tabelas de Apoio'!$X$41,((K82*'Tabelas de Apoio'!$AB$41)+(L82*'Tabelas de Apoio'!$AD$41)+(M82*'Tabelas de Apoio'!$AF$41))/SUM('Tabelas de Apoio'!$AB$41:$AG$41),
IF(D82='Tabelas de Apoio'!$X$42,((K82*'Tabelas de Apoio'!$AB$42)+(L82*'Tabelas de Apoio'!$AD$42)+(M82*'Tabelas de Apoio'!$AF$42))/SUM('Tabelas de Apoio'!$AB$42:$AG$42),
IF(D82='Tabelas de Apoio'!$X$43,((K82*'Tabelas de Apoio'!$AB$43)+(L82*'Tabelas de Apoio'!$AD$43)+(M82*'Tabelas de Apoio'!$AF$43))/SUM('Tabelas de Apoio'!$AB$43:$AG$43),
IF(D82='Tabelas de Apoio'!$X$44,((K82*'Tabelas de Apoio'!$AB$44)+(L82*'Tabelas de Apoio'!$AD$44)+(M82*'Tabelas de Apoio'!$AF$44))/SUM('Tabelas de Apoio'!$AB$44:$AG$44),
IF(D82='Tabelas de Apoio'!$X$45,((K82*'Tabelas de Apoio'!$AB$45)+(L82*'Tabelas de Apoio'!$AD$45)+(M82*'Tabelas de Apoio'!$AF$45))/SUM('Tabelas de Apoio'!$AB$45:$AG$45),
IF(D82='Tabelas de Apoio'!$X$46,((K82*'Tabelas de Apoio'!$AB$46)+(L82*'Tabelas de Apoio'!$AD$46)+(M82*'Tabelas de Apoio'!$AF$46))/SUM('Tabelas de Apoio'!$AB$46:$AG$46),
IF(D82='Tabelas de Apoio'!$X$47,((K82*'Tabelas de Apoio'!$AB$47)+(L82*'Tabelas de Apoio'!$AD$47)+(M82*'Tabelas de Apoio'!$AF$47))/SUM('Tabelas de Apoio'!$AB$47:$AG$47),
IF(D82='Tabelas de Apoio'!$X$48,((K82*'Tabelas de Apoio'!$AB$48)+(L82*'Tabelas de Apoio'!$AD$48)+(M82*'Tabelas de Apoio'!$AF$48))/SUM('Tabelas de Apoio'!$AB$48:$AG$48),
IF(D82='Tabelas de Apoio'!$X$49,((K82*'Tabelas de Apoio'!$AB$49)+(L82*'Tabelas de Apoio'!$AD$49)+(M82*'Tabelas de Apoio'!$AF$49))/SUM('Tabelas de Apoio'!$AB$49:$AG$49),
IF(D82='Tabelas de Apoio'!$X$50,((K82*'Tabelas de Apoio'!$AB$50)+(L82*'Tabelas de Apoio'!$AD$50)+(M82*'Tabelas de Apoio'!$AF$50))/SUM('Tabelas de Apoio'!$AB$50:$AG$50),
IF(D82='Tabelas de Apoio'!$X$51,((K82*'Tabelas de Apoio'!$AB$51)+(L82*'Tabelas de Apoio'!$AD$51)+(M82*'Tabelas de Apoio'!$AF$51))/SUM('Tabelas de Apoio'!$AB$51:$AG$51),
IF(D82='Tabelas de Apoio'!$X$52,((K82*'Tabelas de Apoio'!$AB$52)+(L82*'Tabelas de Apoio'!$AD$52)+(M82*'Tabelas de Apoio'!$AF$52))/SUM('Tabelas de Apoio'!$AB$52:$AG$52),
IF(D82='Tabelas de Apoio'!$X$53,((K82*'Tabelas de Apoio'!$AB$53)+(L82*'Tabelas de Apoio'!$AD$53)+(M82*'Tabelas de Apoio'!$AF$53))/SUM('Tabelas de Apoio'!$AB$53:$AG$53),
)))))))))))))))))))),0),"-")</f>
        <v>-</v>
      </c>
      <c r="O82" s="96"/>
      <c r="P82" s="93" t="str">
        <f t="shared" si="7"/>
        <v>-</v>
      </c>
      <c r="Q82" s="94" t="str">
        <f>IFERROR(
VLOOKUP(P82,'Tabelas de Apoio'!$X$4:$Z$29,2,0),"-")</f>
        <v>-</v>
      </c>
      <c r="R82" s="95" t="str">
        <f>IFERROR(
VLOOKUP(P82,'Tabelas de Apoio'!$X$4:$Z$29,3,0),"-")</f>
        <v>-</v>
      </c>
      <c r="S82" s="54"/>
    </row>
    <row r="83" ht="45.0" customHeight="1">
      <c r="A83" s="82">
        <v>78.0</v>
      </c>
      <c r="B83" s="83" t="str">
        <f t="shared" si="1"/>
        <v>#REF!</v>
      </c>
      <c r="C83" s="83" t="str">
        <f t="shared" si="2"/>
        <v>#REF!</v>
      </c>
      <c r="D83" s="84" t="str">
        <f t="shared" si="3"/>
        <v>#REF!</v>
      </c>
      <c r="E83" s="96"/>
      <c r="F83" s="102"/>
      <c r="G83" s="87" t="str">
        <f t="shared" si="4"/>
        <v/>
      </c>
      <c r="H83" s="88" t="str">
        <f t="shared" si="5"/>
        <v/>
      </c>
      <c r="I83" s="89" t="str">
        <f t="shared" si="6"/>
        <v/>
      </c>
      <c r="J83" s="96"/>
      <c r="K83" s="100"/>
      <c r="L83" s="101"/>
      <c r="M83" s="101"/>
      <c r="N83" s="92" t="str">
        <f>IFERROR(
ROUND(
IF(D83='Tabelas de Apoio'!$X$34,((K83*'Tabelas de Apoio'!$AB$34)+(L83*'Tabelas de Apoio'!$AD$34)+(M83*'Tabelas de Apoio'!$AF$34))/SUM('Tabelas de Apoio'!$AB$34:$AG$34),
IF(D83='Tabelas de Apoio'!$X$35,((K83*'Tabelas de Apoio'!$AB$35)+(L83*'Tabelas de Apoio'!$AD$35)+(M83*'Tabelas de Apoio'!$AF$35))/SUM('Tabelas de Apoio'!$AB$35:$AG$35),
IF(D83='Tabelas de Apoio'!$X$36,((K83*'Tabelas de Apoio'!$AB$36)+(L83*'Tabelas de Apoio'!$AD$36)+(M83*'Tabelas de Apoio'!$AF$36))/SUM('Tabelas de Apoio'!$AB$36:$AG$36),
IF(D83='Tabelas de Apoio'!$X$37,((K83*'Tabelas de Apoio'!$AB$37)+(L83*'Tabelas de Apoio'!$AD$37)+(M83*'Tabelas de Apoio'!$AF$37))/SUM('Tabelas de Apoio'!$AB$37:$AG$37),
IF(D83='Tabelas de Apoio'!$X$38,((K83*'Tabelas de Apoio'!$AB$38)+(L83*'Tabelas de Apoio'!$AD$38)+(M83*'Tabelas de Apoio'!$AF$38))/SUM('Tabelas de Apoio'!$AB$38:$AG$38),
IF(D83='Tabelas de Apoio'!$X$39,((K83*'Tabelas de Apoio'!$AB$39)+(L83*'Tabelas de Apoio'!$AD$39)+(M83*'Tabelas de Apoio'!$AF$39))/SUM('Tabelas de Apoio'!$AB$39:$AG$39),
IF(D83='Tabelas de Apoio'!$X$40,((K83*'Tabelas de Apoio'!$AB$40)+(L83*'Tabelas de Apoio'!$AD$40)+(M83*'Tabelas de Apoio'!$AF$40))/SUM('Tabelas de Apoio'!$AB$40:$AG$40),
IF(D83='Tabelas de Apoio'!$X$41,((K83*'Tabelas de Apoio'!$AB$41)+(L83*'Tabelas de Apoio'!$AD$41)+(M83*'Tabelas de Apoio'!$AF$41))/SUM('Tabelas de Apoio'!$AB$41:$AG$41),
IF(D83='Tabelas de Apoio'!$X$42,((K83*'Tabelas de Apoio'!$AB$42)+(L83*'Tabelas de Apoio'!$AD$42)+(M83*'Tabelas de Apoio'!$AF$42))/SUM('Tabelas de Apoio'!$AB$42:$AG$42),
IF(D83='Tabelas de Apoio'!$X$43,((K83*'Tabelas de Apoio'!$AB$43)+(L83*'Tabelas de Apoio'!$AD$43)+(M83*'Tabelas de Apoio'!$AF$43))/SUM('Tabelas de Apoio'!$AB$43:$AG$43),
IF(D83='Tabelas de Apoio'!$X$44,((K83*'Tabelas de Apoio'!$AB$44)+(L83*'Tabelas de Apoio'!$AD$44)+(M83*'Tabelas de Apoio'!$AF$44))/SUM('Tabelas de Apoio'!$AB$44:$AG$44),
IF(D83='Tabelas de Apoio'!$X$45,((K83*'Tabelas de Apoio'!$AB$45)+(L83*'Tabelas de Apoio'!$AD$45)+(M83*'Tabelas de Apoio'!$AF$45))/SUM('Tabelas de Apoio'!$AB$45:$AG$45),
IF(D83='Tabelas de Apoio'!$X$46,((K83*'Tabelas de Apoio'!$AB$46)+(L83*'Tabelas de Apoio'!$AD$46)+(M83*'Tabelas de Apoio'!$AF$46))/SUM('Tabelas de Apoio'!$AB$46:$AG$46),
IF(D83='Tabelas de Apoio'!$X$47,((K83*'Tabelas de Apoio'!$AB$47)+(L83*'Tabelas de Apoio'!$AD$47)+(M83*'Tabelas de Apoio'!$AF$47))/SUM('Tabelas de Apoio'!$AB$47:$AG$47),
IF(D83='Tabelas de Apoio'!$X$48,((K83*'Tabelas de Apoio'!$AB$48)+(L83*'Tabelas de Apoio'!$AD$48)+(M83*'Tabelas de Apoio'!$AF$48))/SUM('Tabelas de Apoio'!$AB$48:$AG$48),
IF(D83='Tabelas de Apoio'!$X$49,((K83*'Tabelas de Apoio'!$AB$49)+(L83*'Tabelas de Apoio'!$AD$49)+(M83*'Tabelas de Apoio'!$AF$49))/SUM('Tabelas de Apoio'!$AB$49:$AG$49),
IF(D83='Tabelas de Apoio'!$X$50,((K83*'Tabelas de Apoio'!$AB$50)+(L83*'Tabelas de Apoio'!$AD$50)+(M83*'Tabelas de Apoio'!$AF$50))/SUM('Tabelas de Apoio'!$AB$50:$AG$50),
IF(D83='Tabelas de Apoio'!$X$51,((K83*'Tabelas de Apoio'!$AB$51)+(L83*'Tabelas de Apoio'!$AD$51)+(M83*'Tabelas de Apoio'!$AF$51))/SUM('Tabelas de Apoio'!$AB$51:$AG$51),
IF(D83='Tabelas de Apoio'!$X$52,((K83*'Tabelas de Apoio'!$AB$52)+(L83*'Tabelas de Apoio'!$AD$52)+(M83*'Tabelas de Apoio'!$AF$52))/SUM('Tabelas de Apoio'!$AB$52:$AG$52),
IF(D83='Tabelas de Apoio'!$X$53,((K83*'Tabelas de Apoio'!$AB$53)+(L83*'Tabelas de Apoio'!$AD$53)+(M83*'Tabelas de Apoio'!$AF$53))/SUM('Tabelas de Apoio'!$AB$53:$AG$53),
)))))))))))))))))))),0),"-")</f>
        <v>-</v>
      </c>
      <c r="O83" s="96"/>
      <c r="P83" s="93" t="str">
        <f t="shared" si="7"/>
        <v>-</v>
      </c>
      <c r="Q83" s="94" t="str">
        <f>IFERROR(
VLOOKUP(P83,'Tabelas de Apoio'!$X$4:$Z$29,2,0),"-")</f>
        <v>-</v>
      </c>
      <c r="R83" s="95" t="str">
        <f>IFERROR(
VLOOKUP(P83,'Tabelas de Apoio'!$X$4:$Z$29,3,0),"-")</f>
        <v>-</v>
      </c>
      <c r="S83" s="54"/>
    </row>
    <row r="84" ht="45.0" customHeight="1">
      <c r="A84" s="82">
        <v>79.0</v>
      </c>
      <c r="B84" s="83" t="str">
        <f t="shared" si="1"/>
        <v>#REF!</v>
      </c>
      <c r="C84" s="83" t="str">
        <f t="shared" si="2"/>
        <v>#REF!</v>
      </c>
      <c r="D84" s="84" t="str">
        <f t="shared" si="3"/>
        <v>#REF!</v>
      </c>
      <c r="E84" s="96"/>
      <c r="F84" s="102"/>
      <c r="G84" s="87" t="str">
        <f t="shared" si="4"/>
        <v/>
      </c>
      <c r="H84" s="88" t="str">
        <f t="shared" si="5"/>
        <v/>
      </c>
      <c r="I84" s="89" t="str">
        <f t="shared" si="6"/>
        <v/>
      </c>
      <c r="J84" s="96"/>
      <c r="K84" s="100"/>
      <c r="L84" s="101"/>
      <c r="M84" s="101"/>
      <c r="N84" s="92" t="str">
        <f>IFERROR(
ROUND(
IF(D84='Tabelas de Apoio'!$X$34,((K84*'Tabelas de Apoio'!$AB$34)+(L84*'Tabelas de Apoio'!$AD$34)+(M84*'Tabelas de Apoio'!$AF$34))/SUM('Tabelas de Apoio'!$AB$34:$AG$34),
IF(D84='Tabelas de Apoio'!$X$35,((K84*'Tabelas de Apoio'!$AB$35)+(L84*'Tabelas de Apoio'!$AD$35)+(M84*'Tabelas de Apoio'!$AF$35))/SUM('Tabelas de Apoio'!$AB$35:$AG$35),
IF(D84='Tabelas de Apoio'!$X$36,((K84*'Tabelas de Apoio'!$AB$36)+(L84*'Tabelas de Apoio'!$AD$36)+(M84*'Tabelas de Apoio'!$AF$36))/SUM('Tabelas de Apoio'!$AB$36:$AG$36),
IF(D84='Tabelas de Apoio'!$X$37,((K84*'Tabelas de Apoio'!$AB$37)+(L84*'Tabelas de Apoio'!$AD$37)+(M84*'Tabelas de Apoio'!$AF$37))/SUM('Tabelas de Apoio'!$AB$37:$AG$37),
IF(D84='Tabelas de Apoio'!$X$38,((K84*'Tabelas de Apoio'!$AB$38)+(L84*'Tabelas de Apoio'!$AD$38)+(M84*'Tabelas de Apoio'!$AF$38))/SUM('Tabelas de Apoio'!$AB$38:$AG$38),
IF(D84='Tabelas de Apoio'!$X$39,((K84*'Tabelas de Apoio'!$AB$39)+(L84*'Tabelas de Apoio'!$AD$39)+(M84*'Tabelas de Apoio'!$AF$39))/SUM('Tabelas de Apoio'!$AB$39:$AG$39),
IF(D84='Tabelas de Apoio'!$X$40,((K84*'Tabelas de Apoio'!$AB$40)+(L84*'Tabelas de Apoio'!$AD$40)+(M84*'Tabelas de Apoio'!$AF$40))/SUM('Tabelas de Apoio'!$AB$40:$AG$40),
IF(D84='Tabelas de Apoio'!$X$41,((K84*'Tabelas de Apoio'!$AB$41)+(L84*'Tabelas de Apoio'!$AD$41)+(M84*'Tabelas de Apoio'!$AF$41))/SUM('Tabelas de Apoio'!$AB$41:$AG$41),
IF(D84='Tabelas de Apoio'!$X$42,((K84*'Tabelas de Apoio'!$AB$42)+(L84*'Tabelas de Apoio'!$AD$42)+(M84*'Tabelas de Apoio'!$AF$42))/SUM('Tabelas de Apoio'!$AB$42:$AG$42),
IF(D84='Tabelas de Apoio'!$X$43,((K84*'Tabelas de Apoio'!$AB$43)+(L84*'Tabelas de Apoio'!$AD$43)+(M84*'Tabelas de Apoio'!$AF$43))/SUM('Tabelas de Apoio'!$AB$43:$AG$43),
IF(D84='Tabelas de Apoio'!$X$44,((K84*'Tabelas de Apoio'!$AB$44)+(L84*'Tabelas de Apoio'!$AD$44)+(M84*'Tabelas de Apoio'!$AF$44))/SUM('Tabelas de Apoio'!$AB$44:$AG$44),
IF(D84='Tabelas de Apoio'!$X$45,((K84*'Tabelas de Apoio'!$AB$45)+(L84*'Tabelas de Apoio'!$AD$45)+(M84*'Tabelas de Apoio'!$AF$45))/SUM('Tabelas de Apoio'!$AB$45:$AG$45),
IF(D84='Tabelas de Apoio'!$X$46,((K84*'Tabelas de Apoio'!$AB$46)+(L84*'Tabelas de Apoio'!$AD$46)+(M84*'Tabelas de Apoio'!$AF$46))/SUM('Tabelas de Apoio'!$AB$46:$AG$46),
IF(D84='Tabelas de Apoio'!$X$47,((K84*'Tabelas de Apoio'!$AB$47)+(L84*'Tabelas de Apoio'!$AD$47)+(M84*'Tabelas de Apoio'!$AF$47))/SUM('Tabelas de Apoio'!$AB$47:$AG$47),
IF(D84='Tabelas de Apoio'!$X$48,((K84*'Tabelas de Apoio'!$AB$48)+(L84*'Tabelas de Apoio'!$AD$48)+(M84*'Tabelas de Apoio'!$AF$48))/SUM('Tabelas de Apoio'!$AB$48:$AG$48),
IF(D84='Tabelas de Apoio'!$X$49,((K84*'Tabelas de Apoio'!$AB$49)+(L84*'Tabelas de Apoio'!$AD$49)+(M84*'Tabelas de Apoio'!$AF$49))/SUM('Tabelas de Apoio'!$AB$49:$AG$49),
IF(D84='Tabelas de Apoio'!$X$50,((K84*'Tabelas de Apoio'!$AB$50)+(L84*'Tabelas de Apoio'!$AD$50)+(M84*'Tabelas de Apoio'!$AF$50))/SUM('Tabelas de Apoio'!$AB$50:$AG$50),
IF(D84='Tabelas de Apoio'!$X$51,((K84*'Tabelas de Apoio'!$AB$51)+(L84*'Tabelas de Apoio'!$AD$51)+(M84*'Tabelas de Apoio'!$AF$51))/SUM('Tabelas de Apoio'!$AB$51:$AG$51),
IF(D84='Tabelas de Apoio'!$X$52,((K84*'Tabelas de Apoio'!$AB$52)+(L84*'Tabelas de Apoio'!$AD$52)+(M84*'Tabelas de Apoio'!$AF$52))/SUM('Tabelas de Apoio'!$AB$52:$AG$52),
IF(D84='Tabelas de Apoio'!$X$53,((K84*'Tabelas de Apoio'!$AB$53)+(L84*'Tabelas de Apoio'!$AD$53)+(M84*'Tabelas de Apoio'!$AF$53))/SUM('Tabelas de Apoio'!$AB$53:$AG$53),
)))))))))))))))))))),0),"-")</f>
        <v>-</v>
      </c>
      <c r="O84" s="96"/>
      <c r="P84" s="93" t="str">
        <f t="shared" si="7"/>
        <v>-</v>
      </c>
      <c r="Q84" s="94" t="str">
        <f>IFERROR(
VLOOKUP(P84,'Tabelas de Apoio'!$X$4:$Z$29,2,0),"-")</f>
        <v>-</v>
      </c>
      <c r="R84" s="95" t="str">
        <f>IFERROR(
VLOOKUP(P84,'Tabelas de Apoio'!$X$4:$Z$29,3,0),"-")</f>
        <v>-</v>
      </c>
      <c r="S84" s="54"/>
    </row>
    <row r="85" ht="45.0" customHeight="1">
      <c r="A85" s="82">
        <v>80.0</v>
      </c>
      <c r="B85" s="83" t="str">
        <f t="shared" si="1"/>
        <v>#REF!</v>
      </c>
      <c r="C85" s="83" t="str">
        <f t="shared" si="2"/>
        <v>#REF!</v>
      </c>
      <c r="D85" s="84" t="str">
        <f t="shared" si="3"/>
        <v>#REF!</v>
      </c>
      <c r="E85" s="96"/>
      <c r="F85" s="102"/>
      <c r="G85" s="87" t="str">
        <f t="shared" si="4"/>
        <v/>
      </c>
      <c r="H85" s="88" t="str">
        <f t="shared" si="5"/>
        <v/>
      </c>
      <c r="I85" s="89" t="str">
        <f t="shared" si="6"/>
        <v/>
      </c>
      <c r="J85" s="96"/>
      <c r="K85" s="100"/>
      <c r="L85" s="101"/>
      <c r="M85" s="101"/>
      <c r="N85" s="92" t="str">
        <f>IFERROR(
ROUND(
IF(D85='Tabelas de Apoio'!$X$34,((K85*'Tabelas de Apoio'!$AB$34)+(L85*'Tabelas de Apoio'!$AD$34)+(M85*'Tabelas de Apoio'!$AF$34))/SUM('Tabelas de Apoio'!$AB$34:$AG$34),
IF(D85='Tabelas de Apoio'!$X$35,((K85*'Tabelas de Apoio'!$AB$35)+(L85*'Tabelas de Apoio'!$AD$35)+(M85*'Tabelas de Apoio'!$AF$35))/SUM('Tabelas de Apoio'!$AB$35:$AG$35),
IF(D85='Tabelas de Apoio'!$X$36,((K85*'Tabelas de Apoio'!$AB$36)+(L85*'Tabelas de Apoio'!$AD$36)+(M85*'Tabelas de Apoio'!$AF$36))/SUM('Tabelas de Apoio'!$AB$36:$AG$36),
IF(D85='Tabelas de Apoio'!$X$37,((K85*'Tabelas de Apoio'!$AB$37)+(L85*'Tabelas de Apoio'!$AD$37)+(M85*'Tabelas de Apoio'!$AF$37))/SUM('Tabelas de Apoio'!$AB$37:$AG$37),
IF(D85='Tabelas de Apoio'!$X$38,((K85*'Tabelas de Apoio'!$AB$38)+(L85*'Tabelas de Apoio'!$AD$38)+(M85*'Tabelas de Apoio'!$AF$38))/SUM('Tabelas de Apoio'!$AB$38:$AG$38),
IF(D85='Tabelas de Apoio'!$X$39,((K85*'Tabelas de Apoio'!$AB$39)+(L85*'Tabelas de Apoio'!$AD$39)+(M85*'Tabelas de Apoio'!$AF$39))/SUM('Tabelas de Apoio'!$AB$39:$AG$39),
IF(D85='Tabelas de Apoio'!$X$40,((K85*'Tabelas de Apoio'!$AB$40)+(L85*'Tabelas de Apoio'!$AD$40)+(M85*'Tabelas de Apoio'!$AF$40))/SUM('Tabelas de Apoio'!$AB$40:$AG$40),
IF(D85='Tabelas de Apoio'!$X$41,((K85*'Tabelas de Apoio'!$AB$41)+(L85*'Tabelas de Apoio'!$AD$41)+(M85*'Tabelas de Apoio'!$AF$41))/SUM('Tabelas de Apoio'!$AB$41:$AG$41),
IF(D85='Tabelas de Apoio'!$X$42,((K85*'Tabelas de Apoio'!$AB$42)+(L85*'Tabelas de Apoio'!$AD$42)+(M85*'Tabelas de Apoio'!$AF$42))/SUM('Tabelas de Apoio'!$AB$42:$AG$42),
IF(D85='Tabelas de Apoio'!$X$43,((K85*'Tabelas de Apoio'!$AB$43)+(L85*'Tabelas de Apoio'!$AD$43)+(M85*'Tabelas de Apoio'!$AF$43))/SUM('Tabelas de Apoio'!$AB$43:$AG$43),
IF(D85='Tabelas de Apoio'!$X$44,((K85*'Tabelas de Apoio'!$AB$44)+(L85*'Tabelas de Apoio'!$AD$44)+(M85*'Tabelas de Apoio'!$AF$44))/SUM('Tabelas de Apoio'!$AB$44:$AG$44),
IF(D85='Tabelas de Apoio'!$X$45,((K85*'Tabelas de Apoio'!$AB$45)+(L85*'Tabelas de Apoio'!$AD$45)+(M85*'Tabelas de Apoio'!$AF$45))/SUM('Tabelas de Apoio'!$AB$45:$AG$45),
IF(D85='Tabelas de Apoio'!$X$46,((K85*'Tabelas de Apoio'!$AB$46)+(L85*'Tabelas de Apoio'!$AD$46)+(M85*'Tabelas de Apoio'!$AF$46))/SUM('Tabelas de Apoio'!$AB$46:$AG$46),
IF(D85='Tabelas de Apoio'!$X$47,((K85*'Tabelas de Apoio'!$AB$47)+(L85*'Tabelas de Apoio'!$AD$47)+(M85*'Tabelas de Apoio'!$AF$47))/SUM('Tabelas de Apoio'!$AB$47:$AG$47),
IF(D85='Tabelas de Apoio'!$X$48,((K85*'Tabelas de Apoio'!$AB$48)+(L85*'Tabelas de Apoio'!$AD$48)+(M85*'Tabelas de Apoio'!$AF$48))/SUM('Tabelas de Apoio'!$AB$48:$AG$48),
IF(D85='Tabelas de Apoio'!$X$49,((K85*'Tabelas de Apoio'!$AB$49)+(L85*'Tabelas de Apoio'!$AD$49)+(M85*'Tabelas de Apoio'!$AF$49))/SUM('Tabelas de Apoio'!$AB$49:$AG$49),
IF(D85='Tabelas de Apoio'!$X$50,((K85*'Tabelas de Apoio'!$AB$50)+(L85*'Tabelas de Apoio'!$AD$50)+(M85*'Tabelas de Apoio'!$AF$50))/SUM('Tabelas de Apoio'!$AB$50:$AG$50),
IF(D85='Tabelas de Apoio'!$X$51,((K85*'Tabelas de Apoio'!$AB$51)+(L85*'Tabelas de Apoio'!$AD$51)+(M85*'Tabelas de Apoio'!$AF$51))/SUM('Tabelas de Apoio'!$AB$51:$AG$51),
IF(D85='Tabelas de Apoio'!$X$52,((K85*'Tabelas de Apoio'!$AB$52)+(L85*'Tabelas de Apoio'!$AD$52)+(M85*'Tabelas de Apoio'!$AF$52))/SUM('Tabelas de Apoio'!$AB$52:$AG$52),
IF(D85='Tabelas de Apoio'!$X$53,((K85*'Tabelas de Apoio'!$AB$53)+(L85*'Tabelas de Apoio'!$AD$53)+(M85*'Tabelas de Apoio'!$AF$53))/SUM('Tabelas de Apoio'!$AB$53:$AG$53),
)))))))))))))))))))),0),"-")</f>
        <v>-</v>
      </c>
      <c r="O85" s="96"/>
      <c r="P85" s="93" t="str">
        <f t="shared" si="7"/>
        <v>-</v>
      </c>
      <c r="Q85" s="94" t="str">
        <f>IFERROR(
VLOOKUP(P85,'Tabelas de Apoio'!$X$4:$Z$29,2,0),"-")</f>
        <v>-</v>
      </c>
      <c r="R85" s="95" t="str">
        <f>IFERROR(
VLOOKUP(P85,'Tabelas de Apoio'!$X$4:$Z$29,3,0),"-")</f>
        <v>-</v>
      </c>
      <c r="S85" s="54"/>
    </row>
    <row r="86" ht="45.0" customHeight="1">
      <c r="A86" s="82">
        <v>81.0</v>
      </c>
      <c r="B86" s="83" t="str">
        <f t="shared" si="1"/>
        <v>#REF!</v>
      </c>
      <c r="C86" s="83" t="str">
        <f t="shared" si="2"/>
        <v>#REF!</v>
      </c>
      <c r="D86" s="84" t="str">
        <f t="shared" si="3"/>
        <v>#REF!</v>
      </c>
      <c r="E86" s="96"/>
      <c r="F86" s="102"/>
      <c r="G86" s="87" t="str">
        <f t="shared" si="4"/>
        <v/>
      </c>
      <c r="H86" s="88" t="str">
        <f t="shared" si="5"/>
        <v/>
      </c>
      <c r="I86" s="89" t="str">
        <f t="shared" si="6"/>
        <v/>
      </c>
      <c r="J86" s="96"/>
      <c r="K86" s="106"/>
      <c r="L86" s="107"/>
      <c r="M86" s="107"/>
      <c r="N86" s="92" t="str">
        <f>IFERROR(
ROUND(
IF(D86='Tabelas de Apoio'!$X$34,((K86*'Tabelas de Apoio'!$AB$34)+(L86*'Tabelas de Apoio'!$AD$34)+(M86*'Tabelas de Apoio'!$AF$34))/SUM('Tabelas de Apoio'!$AB$34:$AG$34),
IF(D86='Tabelas de Apoio'!$X$35,((K86*'Tabelas de Apoio'!$AB$35)+(L86*'Tabelas de Apoio'!$AD$35)+(M86*'Tabelas de Apoio'!$AF$35))/SUM('Tabelas de Apoio'!$AB$35:$AG$35),
IF(D86='Tabelas de Apoio'!$X$36,((K86*'Tabelas de Apoio'!$AB$36)+(L86*'Tabelas de Apoio'!$AD$36)+(M86*'Tabelas de Apoio'!$AF$36))/SUM('Tabelas de Apoio'!$AB$36:$AG$36),
IF(D86='Tabelas de Apoio'!$X$37,((K86*'Tabelas de Apoio'!$AB$37)+(L86*'Tabelas de Apoio'!$AD$37)+(M86*'Tabelas de Apoio'!$AF$37))/SUM('Tabelas de Apoio'!$AB$37:$AG$37),
IF(D86='Tabelas de Apoio'!$X$38,((K86*'Tabelas de Apoio'!$AB$38)+(L86*'Tabelas de Apoio'!$AD$38)+(M86*'Tabelas de Apoio'!$AF$38))/SUM('Tabelas de Apoio'!$AB$38:$AG$38),
IF(D86='Tabelas de Apoio'!$X$39,((K86*'Tabelas de Apoio'!$AB$39)+(L86*'Tabelas de Apoio'!$AD$39)+(M86*'Tabelas de Apoio'!$AF$39))/SUM('Tabelas de Apoio'!$AB$39:$AG$39),
IF(D86='Tabelas de Apoio'!$X$40,((K86*'Tabelas de Apoio'!$AB$40)+(L86*'Tabelas de Apoio'!$AD$40)+(M86*'Tabelas de Apoio'!$AF$40))/SUM('Tabelas de Apoio'!$AB$40:$AG$40),
IF(D86='Tabelas de Apoio'!$X$41,((K86*'Tabelas de Apoio'!$AB$41)+(L86*'Tabelas de Apoio'!$AD$41)+(M86*'Tabelas de Apoio'!$AF$41))/SUM('Tabelas de Apoio'!$AB$41:$AG$41),
IF(D86='Tabelas de Apoio'!$X$42,((K86*'Tabelas de Apoio'!$AB$42)+(L86*'Tabelas de Apoio'!$AD$42)+(M86*'Tabelas de Apoio'!$AF$42))/SUM('Tabelas de Apoio'!$AB$42:$AG$42),
IF(D86='Tabelas de Apoio'!$X$43,((K86*'Tabelas de Apoio'!$AB$43)+(L86*'Tabelas de Apoio'!$AD$43)+(M86*'Tabelas de Apoio'!$AF$43))/SUM('Tabelas de Apoio'!$AB$43:$AG$43),
IF(D86='Tabelas de Apoio'!$X$44,((K86*'Tabelas de Apoio'!$AB$44)+(L86*'Tabelas de Apoio'!$AD$44)+(M86*'Tabelas de Apoio'!$AF$44))/SUM('Tabelas de Apoio'!$AB$44:$AG$44),
IF(D86='Tabelas de Apoio'!$X$45,((K86*'Tabelas de Apoio'!$AB$45)+(L86*'Tabelas de Apoio'!$AD$45)+(M86*'Tabelas de Apoio'!$AF$45))/SUM('Tabelas de Apoio'!$AB$45:$AG$45),
IF(D86='Tabelas de Apoio'!$X$46,((K86*'Tabelas de Apoio'!$AB$46)+(L86*'Tabelas de Apoio'!$AD$46)+(M86*'Tabelas de Apoio'!$AF$46))/SUM('Tabelas de Apoio'!$AB$46:$AG$46),
IF(D86='Tabelas de Apoio'!$X$47,((K86*'Tabelas de Apoio'!$AB$47)+(L86*'Tabelas de Apoio'!$AD$47)+(M86*'Tabelas de Apoio'!$AF$47))/SUM('Tabelas de Apoio'!$AB$47:$AG$47),
IF(D86='Tabelas de Apoio'!$X$48,((K86*'Tabelas de Apoio'!$AB$48)+(L86*'Tabelas de Apoio'!$AD$48)+(M86*'Tabelas de Apoio'!$AF$48))/SUM('Tabelas de Apoio'!$AB$48:$AG$48),
IF(D86='Tabelas de Apoio'!$X$49,((K86*'Tabelas de Apoio'!$AB$49)+(L86*'Tabelas de Apoio'!$AD$49)+(M86*'Tabelas de Apoio'!$AF$49))/SUM('Tabelas de Apoio'!$AB$49:$AG$49),
IF(D86='Tabelas de Apoio'!$X$50,((K86*'Tabelas de Apoio'!$AB$50)+(L86*'Tabelas de Apoio'!$AD$50)+(M86*'Tabelas de Apoio'!$AF$50))/SUM('Tabelas de Apoio'!$AB$50:$AG$50),
IF(D86='Tabelas de Apoio'!$X$51,((K86*'Tabelas de Apoio'!$AB$51)+(L86*'Tabelas de Apoio'!$AD$51)+(M86*'Tabelas de Apoio'!$AF$51))/SUM('Tabelas de Apoio'!$AB$51:$AG$51),
IF(D86='Tabelas de Apoio'!$X$52,((K86*'Tabelas de Apoio'!$AB$52)+(L86*'Tabelas de Apoio'!$AD$52)+(M86*'Tabelas de Apoio'!$AF$52))/SUM('Tabelas de Apoio'!$AB$52:$AG$52),
IF(D86='Tabelas de Apoio'!$X$53,((K86*'Tabelas de Apoio'!$AB$53)+(L86*'Tabelas de Apoio'!$AD$53)+(M86*'Tabelas de Apoio'!$AF$53))/SUM('Tabelas de Apoio'!$AB$53:$AG$53),
)))))))))))))))))))),0),"-")</f>
        <v>-</v>
      </c>
      <c r="O86" s="96"/>
      <c r="P86" s="93" t="str">
        <f t="shared" si="7"/>
        <v>-</v>
      </c>
      <c r="Q86" s="94" t="str">
        <f>IFERROR(
VLOOKUP(P86,'Tabelas de Apoio'!$X$4:$Z$29,2,0),"-")</f>
        <v>-</v>
      </c>
      <c r="R86" s="95" t="str">
        <f>IFERROR(
VLOOKUP(P86,'Tabelas de Apoio'!$X$4:$Z$29,3,0),"-")</f>
        <v>-</v>
      </c>
      <c r="S86" s="54"/>
    </row>
    <row r="87" ht="45.0" customHeight="1">
      <c r="A87" s="82">
        <v>82.0</v>
      </c>
      <c r="B87" s="83" t="str">
        <f t="shared" si="1"/>
        <v>#REF!</v>
      </c>
      <c r="C87" s="83" t="str">
        <f t="shared" si="2"/>
        <v>#REF!</v>
      </c>
      <c r="D87" s="84" t="str">
        <f t="shared" si="3"/>
        <v>#REF!</v>
      </c>
      <c r="E87" s="96"/>
      <c r="F87" s="102"/>
      <c r="G87" s="87" t="str">
        <f t="shared" si="4"/>
        <v/>
      </c>
      <c r="H87" s="88" t="str">
        <f t="shared" si="5"/>
        <v/>
      </c>
      <c r="I87" s="89" t="str">
        <f t="shared" si="6"/>
        <v/>
      </c>
      <c r="J87" s="96"/>
      <c r="K87" s="106"/>
      <c r="L87" s="107"/>
      <c r="M87" s="107"/>
      <c r="N87" s="92" t="str">
        <f>IFERROR(
ROUND(
IF(D87='Tabelas de Apoio'!$X$34,((K87*'Tabelas de Apoio'!$AB$34)+(L87*'Tabelas de Apoio'!$AD$34)+(M87*'Tabelas de Apoio'!$AF$34))/SUM('Tabelas de Apoio'!$AB$34:$AG$34),
IF(D87='Tabelas de Apoio'!$X$35,((K87*'Tabelas de Apoio'!$AB$35)+(L87*'Tabelas de Apoio'!$AD$35)+(M87*'Tabelas de Apoio'!$AF$35))/SUM('Tabelas de Apoio'!$AB$35:$AG$35),
IF(D87='Tabelas de Apoio'!$X$36,((K87*'Tabelas de Apoio'!$AB$36)+(L87*'Tabelas de Apoio'!$AD$36)+(M87*'Tabelas de Apoio'!$AF$36))/SUM('Tabelas de Apoio'!$AB$36:$AG$36),
IF(D87='Tabelas de Apoio'!$X$37,((K87*'Tabelas de Apoio'!$AB$37)+(L87*'Tabelas de Apoio'!$AD$37)+(M87*'Tabelas de Apoio'!$AF$37))/SUM('Tabelas de Apoio'!$AB$37:$AG$37),
IF(D87='Tabelas de Apoio'!$X$38,((K87*'Tabelas de Apoio'!$AB$38)+(L87*'Tabelas de Apoio'!$AD$38)+(M87*'Tabelas de Apoio'!$AF$38))/SUM('Tabelas de Apoio'!$AB$38:$AG$38),
IF(D87='Tabelas de Apoio'!$X$39,((K87*'Tabelas de Apoio'!$AB$39)+(L87*'Tabelas de Apoio'!$AD$39)+(M87*'Tabelas de Apoio'!$AF$39))/SUM('Tabelas de Apoio'!$AB$39:$AG$39),
IF(D87='Tabelas de Apoio'!$X$40,((K87*'Tabelas de Apoio'!$AB$40)+(L87*'Tabelas de Apoio'!$AD$40)+(M87*'Tabelas de Apoio'!$AF$40))/SUM('Tabelas de Apoio'!$AB$40:$AG$40),
IF(D87='Tabelas de Apoio'!$X$41,((K87*'Tabelas de Apoio'!$AB$41)+(L87*'Tabelas de Apoio'!$AD$41)+(M87*'Tabelas de Apoio'!$AF$41))/SUM('Tabelas de Apoio'!$AB$41:$AG$41),
IF(D87='Tabelas de Apoio'!$X$42,((K87*'Tabelas de Apoio'!$AB$42)+(L87*'Tabelas de Apoio'!$AD$42)+(M87*'Tabelas de Apoio'!$AF$42))/SUM('Tabelas de Apoio'!$AB$42:$AG$42),
IF(D87='Tabelas de Apoio'!$X$43,((K87*'Tabelas de Apoio'!$AB$43)+(L87*'Tabelas de Apoio'!$AD$43)+(M87*'Tabelas de Apoio'!$AF$43))/SUM('Tabelas de Apoio'!$AB$43:$AG$43),
IF(D87='Tabelas de Apoio'!$X$44,((K87*'Tabelas de Apoio'!$AB$44)+(L87*'Tabelas de Apoio'!$AD$44)+(M87*'Tabelas de Apoio'!$AF$44))/SUM('Tabelas de Apoio'!$AB$44:$AG$44),
IF(D87='Tabelas de Apoio'!$X$45,((K87*'Tabelas de Apoio'!$AB$45)+(L87*'Tabelas de Apoio'!$AD$45)+(M87*'Tabelas de Apoio'!$AF$45))/SUM('Tabelas de Apoio'!$AB$45:$AG$45),
IF(D87='Tabelas de Apoio'!$X$46,((K87*'Tabelas de Apoio'!$AB$46)+(L87*'Tabelas de Apoio'!$AD$46)+(M87*'Tabelas de Apoio'!$AF$46))/SUM('Tabelas de Apoio'!$AB$46:$AG$46),
IF(D87='Tabelas de Apoio'!$X$47,((K87*'Tabelas de Apoio'!$AB$47)+(L87*'Tabelas de Apoio'!$AD$47)+(M87*'Tabelas de Apoio'!$AF$47))/SUM('Tabelas de Apoio'!$AB$47:$AG$47),
IF(D87='Tabelas de Apoio'!$X$48,((K87*'Tabelas de Apoio'!$AB$48)+(L87*'Tabelas de Apoio'!$AD$48)+(M87*'Tabelas de Apoio'!$AF$48))/SUM('Tabelas de Apoio'!$AB$48:$AG$48),
IF(D87='Tabelas de Apoio'!$X$49,((K87*'Tabelas de Apoio'!$AB$49)+(L87*'Tabelas de Apoio'!$AD$49)+(M87*'Tabelas de Apoio'!$AF$49))/SUM('Tabelas de Apoio'!$AB$49:$AG$49),
IF(D87='Tabelas de Apoio'!$X$50,((K87*'Tabelas de Apoio'!$AB$50)+(L87*'Tabelas de Apoio'!$AD$50)+(M87*'Tabelas de Apoio'!$AF$50))/SUM('Tabelas de Apoio'!$AB$50:$AG$50),
IF(D87='Tabelas de Apoio'!$X$51,((K87*'Tabelas de Apoio'!$AB$51)+(L87*'Tabelas de Apoio'!$AD$51)+(M87*'Tabelas de Apoio'!$AF$51))/SUM('Tabelas de Apoio'!$AB$51:$AG$51),
IF(D87='Tabelas de Apoio'!$X$52,((K87*'Tabelas de Apoio'!$AB$52)+(L87*'Tabelas de Apoio'!$AD$52)+(M87*'Tabelas de Apoio'!$AF$52))/SUM('Tabelas de Apoio'!$AB$52:$AG$52),
IF(D87='Tabelas de Apoio'!$X$53,((K87*'Tabelas de Apoio'!$AB$53)+(L87*'Tabelas de Apoio'!$AD$53)+(M87*'Tabelas de Apoio'!$AF$53))/SUM('Tabelas de Apoio'!$AB$53:$AG$53),
)))))))))))))))))))),0),"-")</f>
        <v>-</v>
      </c>
      <c r="O87" s="96"/>
      <c r="P87" s="93" t="str">
        <f t="shared" si="7"/>
        <v>-</v>
      </c>
      <c r="Q87" s="94" t="str">
        <f>IFERROR(
VLOOKUP(P87,'Tabelas de Apoio'!$X$4:$Z$29,2,0),"-")</f>
        <v>-</v>
      </c>
      <c r="R87" s="95" t="str">
        <f>IFERROR(
VLOOKUP(P87,'Tabelas de Apoio'!$X$4:$Z$29,3,0),"-")</f>
        <v>-</v>
      </c>
      <c r="S87" s="54"/>
    </row>
    <row r="88" ht="45.0" customHeight="1">
      <c r="A88" s="82">
        <v>83.0</v>
      </c>
      <c r="B88" s="83" t="str">
        <f t="shared" si="1"/>
        <v>#REF!</v>
      </c>
      <c r="C88" s="83" t="str">
        <f t="shared" si="2"/>
        <v>#REF!</v>
      </c>
      <c r="D88" s="84" t="str">
        <f t="shared" si="3"/>
        <v>#REF!</v>
      </c>
      <c r="E88" s="96"/>
      <c r="F88" s="102"/>
      <c r="G88" s="87" t="str">
        <f t="shared" si="4"/>
        <v/>
      </c>
      <c r="H88" s="88" t="str">
        <f t="shared" si="5"/>
        <v/>
      </c>
      <c r="I88" s="89" t="str">
        <f t="shared" si="6"/>
        <v/>
      </c>
      <c r="J88" s="96"/>
      <c r="K88" s="106"/>
      <c r="L88" s="107"/>
      <c r="M88" s="107"/>
      <c r="N88" s="92" t="str">
        <f>IFERROR(
ROUND(
IF(D88='Tabelas de Apoio'!$X$34,((K88*'Tabelas de Apoio'!$AB$34)+(L88*'Tabelas de Apoio'!$AD$34)+(M88*'Tabelas de Apoio'!$AF$34))/SUM('Tabelas de Apoio'!$AB$34:$AG$34),
IF(D88='Tabelas de Apoio'!$X$35,((K88*'Tabelas de Apoio'!$AB$35)+(L88*'Tabelas de Apoio'!$AD$35)+(M88*'Tabelas de Apoio'!$AF$35))/SUM('Tabelas de Apoio'!$AB$35:$AG$35),
IF(D88='Tabelas de Apoio'!$X$36,((K88*'Tabelas de Apoio'!$AB$36)+(L88*'Tabelas de Apoio'!$AD$36)+(M88*'Tabelas de Apoio'!$AF$36))/SUM('Tabelas de Apoio'!$AB$36:$AG$36),
IF(D88='Tabelas de Apoio'!$X$37,((K88*'Tabelas de Apoio'!$AB$37)+(L88*'Tabelas de Apoio'!$AD$37)+(M88*'Tabelas de Apoio'!$AF$37))/SUM('Tabelas de Apoio'!$AB$37:$AG$37),
IF(D88='Tabelas de Apoio'!$X$38,((K88*'Tabelas de Apoio'!$AB$38)+(L88*'Tabelas de Apoio'!$AD$38)+(M88*'Tabelas de Apoio'!$AF$38))/SUM('Tabelas de Apoio'!$AB$38:$AG$38),
IF(D88='Tabelas de Apoio'!$X$39,((K88*'Tabelas de Apoio'!$AB$39)+(L88*'Tabelas de Apoio'!$AD$39)+(M88*'Tabelas de Apoio'!$AF$39))/SUM('Tabelas de Apoio'!$AB$39:$AG$39),
IF(D88='Tabelas de Apoio'!$X$40,((K88*'Tabelas de Apoio'!$AB$40)+(L88*'Tabelas de Apoio'!$AD$40)+(M88*'Tabelas de Apoio'!$AF$40))/SUM('Tabelas de Apoio'!$AB$40:$AG$40),
IF(D88='Tabelas de Apoio'!$X$41,((K88*'Tabelas de Apoio'!$AB$41)+(L88*'Tabelas de Apoio'!$AD$41)+(M88*'Tabelas de Apoio'!$AF$41))/SUM('Tabelas de Apoio'!$AB$41:$AG$41),
IF(D88='Tabelas de Apoio'!$X$42,((K88*'Tabelas de Apoio'!$AB$42)+(L88*'Tabelas de Apoio'!$AD$42)+(M88*'Tabelas de Apoio'!$AF$42))/SUM('Tabelas de Apoio'!$AB$42:$AG$42),
IF(D88='Tabelas de Apoio'!$X$43,((K88*'Tabelas de Apoio'!$AB$43)+(L88*'Tabelas de Apoio'!$AD$43)+(M88*'Tabelas de Apoio'!$AF$43))/SUM('Tabelas de Apoio'!$AB$43:$AG$43),
IF(D88='Tabelas de Apoio'!$X$44,((K88*'Tabelas de Apoio'!$AB$44)+(L88*'Tabelas de Apoio'!$AD$44)+(M88*'Tabelas de Apoio'!$AF$44))/SUM('Tabelas de Apoio'!$AB$44:$AG$44),
IF(D88='Tabelas de Apoio'!$X$45,((K88*'Tabelas de Apoio'!$AB$45)+(L88*'Tabelas de Apoio'!$AD$45)+(M88*'Tabelas de Apoio'!$AF$45))/SUM('Tabelas de Apoio'!$AB$45:$AG$45),
IF(D88='Tabelas de Apoio'!$X$46,((K88*'Tabelas de Apoio'!$AB$46)+(L88*'Tabelas de Apoio'!$AD$46)+(M88*'Tabelas de Apoio'!$AF$46))/SUM('Tabelas de Apoio'!$AB$46:$AG$46),
IF(D88='Tabelas de Apoio'!$X$47,((K88*'Tabelas de Apoio'!$AB$47)+(L88*'Tabelas de Apoio'!$AD$47)+(M88*'Tabelas de Apoio'!$AF$47))/SUM('Tabelas de Apoio'!$AB$47:$AG$47),
IF(D88='Tabelas de Apoio'!$X$48,((K88*'Tabelas de Apoio'!$AB$48)+(L88*'Tabelas de Apoio'!$AD$48)+(M88*'Tabelas de Apoio'!$AF$48))/SUM('Tabelas de Apoio'!$AB$48:$AG$48),
IF(D88='Tabelas de Apoio'!$X$49,((K88*'Tabelas de Apoio'!$AB$49)+(L88*'Tabelas de Apoio'!$AD$49)+(M88*'Tabelas de Apoio'!$AF$49))/SUM('Tabelas de Apoio'!$AB$49:$AG$49),
IF(D88='Tabelas de Apoio'!$X$50,((K88*'Tabelas de Apoio'!$AB$50)+(L88*'Tabelas de Apoio'!$AD$50)+(M88*'Tabelas de Apoio'!$AF$50))/SUM('Tabelas de Apoio'!$AB$50:$AG$50),
IF(D88='Tabelas de Apoio'!$X$51,((K88*'Tabelas de Apoio'!$AB$51)+(L88*'Tabelas de Apoio'!$AD$51)+(M88*'Tabelas de Apoio'!$AF$51))/SUM('Tabelas de Apoio'!$AB$51:$AG$51),
IF(D88='Tabelas de Apoio'!$X$52,((K88*'Tabelas de Apoio'!$AB$52)+(L88*'Tabelas de Apoio'!$AD$52)+(M88*'Tabelas de Apoio'!$AF$52))/SUM('Tabelas de Apoio'!$AB$52:$AG$52),
IF(D88='Tabelas de Apoio'!$X$53,((K88*'Tabelas de Apoio'!$AB$53)+(L88*'Tabelas de Apoio'!$AD$53)+(M88*'Tabelas de Apoio'!$AF$53))/SUM('Tabelas de Apoio'!$AB$53:$AG$53),
)))))))))))))))))))),0),"-")</f>
        <v>-</v>
      </c>
      <c r="O88" s="96"/>
      <c r="P88" s="93" t="str">
        <f t="shared" si="7"/>
        <v>-</v>
      </c>
      <c r="Q88" s="94" t="str">
        <f>IFERROR(
VLOOKUP(P88,'Tabelas de Apoio'!$X$4:$Z$29,2,0),"-")</f>
        <v>-</v>
      </c>
      <c r="R88" s="95" t="str">
        <f>IFERROR(
VLOOKUP(P88,'Tabelas de Apoio'!$X$4:$Z$29,3,0),"-")</f>
        <v>-</v>
      </c>
      <c r="S88" s="54"/>
    </row>
    <row r="89" ht="45.0" customHeight="1">
      <c r="A89" s="82">
        <v>84.0</v>
      </c>
      <c r="B89" s="83" t="str">
        <f t="shared" si="1"/>
        <v>#REF!</v>
      </c>
      <c r="C89" s="83" t="str">
        <f t="shared" si="2"/>
        <v>#REF!</v>
      </c>
      <c r="D89" s="84" t="str">
        <f t="shared" si="3"/>
        <v>#REF!</v>
      </c>
      <c r="E89" s="96"/>
      <c r="F89" s="102"/>
      <c r="G89" s="87" t="str">
        <f t="shared" si="4"/>
        <v/>
      </c>
      <c r="H89" s="88" t="str">
        <f t="shared" si="5"/>
        <v/>
      </c>
      <c r="I89" s="89" t="str">
        <f t="shared" si="6"/>
        <v/>
      </c>
      <c r="J89" s="96"/>
      <c r="K89" s="106"/>
      <c r="L89" s="107"/>
      <c r="M89" s="107"/>
      <c r="N89" s="92" t="str">
        <f>IFERROR(
ROUND(
IF(D89='Tabelas de Apoio'!$X$34,((K89*'Tabelas de Apoio'!$AB$34)+(L89*'Tabelas de Apoio'!$AD$34)+(M89*'Tabelas de Apoio'!$AF$34))/SUM('Tabelas de Apoio'!$AB$34:$AG$34),
IF(D89='Tabelas de Apoio'!$X$35,((K89*'Tabelas de Apoio'!$AB$35)+(L89*'Tabelas de Apoio'!$AD$35)+(M89*'Tabelas de Apoio'!$AF$35))/SUM('Tabelas de Apoio'!$AB$35:$AG$35),
IF(D89='Tabelas de Apoio'!$X$36,((K89*'Tabelas de Apoio'!$AB$36)+(L89*'Tabelas de Apoio'!$AD$36)+(M89*'Tabelas de Apoio'!$AF$36))/SUM('Tabelas de Apoio'!$AB$36:$AG$36),
IF(D89='Tabelas de Apoio'!$X$37,((K89*'Tabelas de Apoio'!$AB$37)+(L89*'Tabelas de Apoio'!$AD$37)+(M89*'Tabelas de Apoio'!$AF$37))/SUM('Tabelas de Apoio'!$AB$37:$AG$37),
IF(D89='Tabelas de Apoio'!$X$38,((K89*'Tabelas de Apoio'!$AB$38)+(L89*'Tabelas de Apoio'!$AD$38)+(M89*'Tabelas de Apoio'!$AF$38))/SUM('Tabelas de Apoio'!$AB$38:$AG$38),
IF(D89='Tabelas de Apoio'!$X$39,((K89*'Tabelas de Apoio'!$AB$39)+(L89*'Tabelas de Apoio'!$AD$39)+(M89*'Tabelas de Apoio'!$AF$39))/SUM('Tabelas de Apoio'!$AB$39:$AG$39),
IF(D89='Tabelas de Apoio'!$X$40,((K89*'Tabelas de Apoio'!$AB$40)+(L89*'Tabelas de Apoio'!$AD$40)+(M89*'Tabelas de Apoio'!$AF$40))/SUM('Tabelas de Apoio'!$AB$40:$AG$40),
IF(D89='Tabelas de Apoio'!$X$41,((K89*'Tabelas de Apoio'!$AB$41)+(L89*'Tabelas de Apoio'!$AD$41)+(M89*'Tabelas de Apoio'!$AF$41))/SUM('Tabelas de Apoio'!$AB$41:$AG$41),
IF(D89='Tabelas de Apoio'!$X$42,((K89*'Tabelas de Apoio'!$AB$42)+(L89*'Tabelas de Apoio'!$AD$42)+(M89*'Tabelas de Apoio'!$AF$42))/SUM('Tabelas de Apoio'!$AB$42:$AG$42),
IF(D89='Tabelas de Apoio'!$X$43,((K89*'Tabelas de Apoio'!$AB$43)+(L89*'Tabelas de Apoio'!$AD$43)+(M89*'Tabelas de Apoio'!$AF$43))/SUM('Tabelas de Apoio'!$AB$43:$AG$43),
IF(D89='Tabelas de Apoio'!$X$44,((K89*'Tabelas de Apoio'!$AB$44)+(L89*'Tabelas de Apoio'!$AD$44)+(M89*'Tabelas de Apoio'!$AF$44))/SUM('Tabelas de Apoio'!$AB$44:$AG$44),
IF(D89='Tabelas de Apoio'!$X$45,((K89*'Tabelas de Apoio'!$AB$45)+(L89*'Tabelas de Apoio'!$AD$45)+(M89*'Tabelas de Apoio'!$AF$45))/SUM('Tabelas de Apoio'!$AB$45:$AG$45),
IF(D89='Tabelas de Apoio'!$X$46,((K89*'Tabelas de Apoio'!$AB$46)+(L89*'Tabelas de Apoio'!$AD$46)+(M89*'Tabelas de Apoio'!$AF$46))/SUM('Tabelas de Apoio'!$AB$46:$AG$46),
IF(D89='Tabelas de Apoio'!$X$47,((K89*'Tabelas de Apoio'!$AB$47)+(L89*'Tabelas de Apoio'!$AD$47)+(M89*'Tabelas de Apoio'!$AF$47))/SUM('Tabelas de Apoio'!$AB$47:$AG$47),
IF(D89='Tabelas de Apoio'!$X$48,((K89*'Tabelas de Apoio'!$AB$48)+(L89*'Tabelas de Apoio'!$AD$48)+(M89*'Tabelas de Apoio'!$AF$48))/SUM('Tabelas de Apoio'!$AB$48:$AG$48),
IF(D89='Tabelas de Apoio'!$X$49,((K89*'Tabelas de Apoio'!$AB$49)+(L89*'Tabelas de Apoio'!$AD$49)+(M89*'Tabelas de Apoio'!$AF$49))/SUM('Tabelas de Apoio'!$AB$49:$AG$49),
IF(D89='Tabelas de Apoio'!$X$50,((K89*'Tabelas de Apoio'!$AB$50)+(L89*'Tabelas de Apoio'!$AD$50)+(M89*'Tabelas de Apoio'!$AF$50))/SUM('Tabelas de Apoio'!$AB$50:$AG$50),
IF(D89='Tabelas de Apoio'!$X$51,((K89*'Tabelas de Apoio'!$AB$51)+(L89*'Tabelas de Apoio'!$AD$51)+(M89*'Tabelas de Apoio'!$AF$51))/SUM('Tabelas de Apoio'!$AB$51:$AG$51),
IF(D89='Tabelas de Apoio'!$X$52,((K89*'Tabelas de Apoio'!$AB$52)+(L89*'Tabelas de Apoio'!$AD$52)+(M89*'Tabelas de Apoio'!$AF$52))/SUM('Tabelas de Apoio'!$AB$52:$AG$52),
IF(D89='Tabelas de Apoio'!$X$53,((K89*'Tabelas de Apoio'!$AB$53)+(L89*'Tabelas de Apoio'!$AD$53)+(M89*'Tabelas de Apoio'!$AF$53))/SUM('Tabelas de Apoio'!$AB$53:$AG$53),
)))))))))))))))))))),0),"-")</f>
        <v>-</v>
      </c>
      <c r="O89" s="96"/>
      <c r="P89" s="93" t="str">
        <f t="shared" si="7"/>
        <v>-</v>
      </c>
      <c r="Q89" s="94" t="str">
        <f>IFERROR(
VLOOKUP(P89,'Tabelas de Apoio'!$X$4:$Z$29,2,0),"-")</f>
        <v>-</v>
      </c>
      <c r="R89" s="95" t="str">
        <f>IFERROR(
VLOOKUP(P89,'Tabelas de Apoio'!$X$4:$Z$29,3,0),"-")</f>
        <v>-</v>
      </c>
      <c r="S89" s="54"/>
    </row>
    <row r="90" ht="45.0" customHeight="1">
      <c r="A90" s="82">
        <v>85.0</v>
      </c>
      <c r="B90" s="83" t="str">
        <f t="shared" si="1"/>
        <v>#REF!</v>
      </c>
      <c r="C90" s="83" t="str">
        <f t="shared" si="2"/>
        <v>#REF!</v>
      </c>
      <c r="D90" s="84" t="str">
        <f t="shared" si="3"/>
        <v>#REF!</v>
      </c>
      <c r="E90" s="96"/>
      <c r="F90" s="102"/>
      <c r="G90" s="87" t="str">
        <f t="shared" si="4"/>
        <v/>
      </c>
      <c r="H90" s="88" t="str">
        <f t="shared" si="5"/>
        <v/>
      </c>
      <c r="I90" s="89" t="str">
        <f t="shared" si="6"/>
        <v/>
      </c>
      <c r="J90" s="96"/>
      <c r="K90" s="106"/>
      <c r="L90" s="107"/>
      <c r="M90" s="107"/>
      <c r="N90" s="92" t="str">
        <f>IFERROR(
ROUND(
IF(D90='Tabelas de Apoio'!$X$34,((K90*'Tabelas de Apoio'!$AB$34)+(L90*'Tabelas de Apoio'!$AD$34)+(M90*'Tabelas de Apoio'!$AF$34))/SUM('Tabelas de Apoio'!$AB$34:$AG$34),
IF(D90='Tabelas de Apoio'!$X$35,((K90*'Tabelas de Apoio'!$AB$35)+(L90*'Tabelas de Apoio'!$AD$35)+(M90*'Tabelas de Apoio'!$AF$35))/SUM('Tabelas de Apoio'!$AB$35:$AG$35),
IF(D90='Tabelas de Apoio'!$X$36,((K90*'Tabelas de Apoio'!$AB$36)+(L90*'Tabelas de Apoio'!$AD$36)+(M90*'Tabelas de Apoio'!$AF$36))/SUM('Tabelas de Apoio'!$AB$36:$AG$36),
IF(D90='Tabelas de Apoio'!$X$37,((K90*'Tabelas de Apoio'!$AB$37)+(L90*'Tabelas de Apoio'!$AD$37)+(M90*'Tabelas de Apoio'!$AF$37))/SUM('Tabelas de Apoio'!$AB$37:$AG$37),
IF(D90='Tabelas de Apoio'!$X$38,((K90*'Tabelas de Apoio'!$AB$38)+(L90*'Tabelas de Apoio'!$AD$38)+(M90*'Tabelas de Apoio'!$AF$38))/SUM('Tabelas de Apoio'!$AB$38:$AG$38),
IF(D90='Tabelas de Apoio'!$X$39,((K90*'Tabelas de Apoio'!$AB$39)+(L90*'Tabelas de Apoio'!$AD$39)+(M90*'Tabelas de Apoio'!$AF$39))/SUM('Tabelas de Apoio'!$AB$39:$AG$39),
IF(D90='Tabelas de Apoio'!$X$40,((K90*'Tabelas de Apoio'!$AB$40)+(L90*'Tabelas de Apoio'!$AD$40)+(M90*'Tabelas de Apoio'!$AF$40))/SUM('Tabelas de Apoio'!$AB$40:$AG$40),
IF(D90='Tabelas de Apoio'!$X$41,((K90*'Tabelas de Apoio'!$AB$41)+(L90*'Tabelas de Apoio'!$AD$41)+(M90*'Tabelas de Apoio'!$AF$41))/SUM('Tabelas de Apoio'!$AB$41:$AG$41),
IF(D90='Tabelas de Apoio'!$X$42,((K90*'Tabelas de Apoio'!$AB$42)+(L90*'Tabelas de Apoio'!$AD$42)+(M90*'Tabelas de Apoio'!$AF$42))/SUM('Tabelas de Apoio'!$AB$42:$AG$42),
IF(D90='Tabelas de Apoio'!$X$43,((K90*'Tabelas de Apoio'!$AB$43)+(L90*'Tabelas de Apoio'!$AD$43)+(M90*'Tabelas de Apoio'!$AF$43))/SUM('Tabelas de Apoio'!$AB$43:$AG$43),
IF(D90='Tabelas de Apoio'!$X$44,((K90*'Tabelas de Apoio'!$AB$44)+(L90*'Tabelas de Apoio'!$AD$44)+(M90*'Tabelas de Apoio'!$AF$44))/SUM('Tabelas de Apoio'!$AB$44:$AG$44),
IF(D90='Tabelas de Apoio'!$X$45,((K90*'Tabelas de Apoio'!$AB$45)+(L90*'Tabelas de Apoio'!$AD$45)+(M90*'Tabelas de Apoio'!$AF$45))/SUM('Tabelas de Apoio'!$AB$45:$AG$45),
IF(D90='Tabelas de Apoio'!$X$46,((K90*'Tabelas de Apoio'!$AB$46)+(L90*'Tabelas de Apoio'!$AD$46)+(M90*'Tabelas de Apoio'!$AF$46))/SUM('Tabelas de Apoio'!$AB$46:$AG$46),
IF(D90='Tabelas de Apoio'!$X$47,((K90*'Tabelas de Apoio'!$AB$47)+(L90*'Tabelas de Apoio'!$AD$47)+(M90*'Tabelas de Apoio'!$AF$47))/SUM('Tabelas de Apoio'!$AB$47:$AG$47),
IF(D90='Tabelas de Apoio'!$X$48,((K90*'Tabelas de Apoio'!$AB$48)+(L90*'Tabelas de Apoio'!$AD$48)+(M90*'Tabelas de Apoio'!$AF$48))/SUM('Tabelas de Apoio'!$AB$48:$AG$48),
IF(D90='Tabelas de Apoio'!$X$49,((K90*'Tabelas de Apoio'!$AB$49)+(L90*'Tabelas de Apoio'!$AD$49)+(M90*'Tabelas de Apoio'!$AF$49))/SUM('Tabelas de Apoio'!$AB$49:$AG$49),
IF(D90='Tabelas de Apoio'!$X$50,((K90*'Tabelas de Apoio'!$AB$50)+(L90*'Tabelas de Apoio'!$AD$50)+(M90*'Tabelas de Apoio'!$AF$50))/SUM('Tabelas de Apoio'!$AB$50:$AG$50),
IF(D90='Tabelas de Apoio'!$X$51,((K90*'Tabelas de Apoio'!$AB$51)+(L90*'Tabelas de Apoio'!$AD$51)+(M90*'Tabelas de Apoio'!$AF$51))/SUM('Tabelas de Apoio'!$AB$51:$AG$51),
IF(D90='Tabelas de Apoio'!$X$52,((K90*'Tabelas de Apoio'!$AB$52)+(L90*'Tabelas de Apoio'!$AD$52)+(M90*'Tabelas de Apoio'!$AF$52))/SUM('Tabelas de Apoio'!$AB$52:$AG$52),
IF(D90='Tabelas de Apoio'!$X$53,((K90*'Tabelas de Apoio'!$AB$53)+(L90*'Tabelas de Apoio'!$AD$53)+(M90*'Tabelas de Apoio'!$AF$53))/SUM('Tabelas de Apoio'!$AB$53:$AG$53),
)))))))))))))))))))),0),"-")</f>
        <v>-</v>
      </c>
      <c r="O90" s="96"/>
      <c r="P90" s="93" t="str">
        <f t="shared" si="7"/>
        <v>-</v>
      </c>
      <c r="Q90" s="94" t="str">
        <f>IFERROR(
VLOOKUP(P90,'Tabelas de Apoio'!$X$4:$Z$29,2,0),"-")</f>
        <v>-</v>
      </c>
      <c r="R90" s="95" t="str">
        <f>IFERROR(
VLOOKUP(P90,'Tabelas de Apoio'!$X$4:$Z$29,3,0),"-")</f>
        <v>-</v>
      </c>
      <c r="S90" s="54"/>
    </row>
    <row r="91" ht="45.0" customHeight="1">
      <c r="A91" s="82">
        <v>86.0</v>
      </c>
      <c r="B91" s="83" t="str">
        <f t="shared" si="1"/>
        <v>#REF!</v>
      </c>
      <c r="C91" s="83" t="str">
        <f t="shared" si="2"/>
        <v>#REF!</v>
      </c>
      <c r="D91" s="84" t="str">
        <f t="shared" si="3"/>
        <v>#REF!</v>
      </c>
      <c r="E91" s="96"/>
      <c r="F91" s="102"/>
      <c r="G91" s="87" t="str">
        <f t="shared" si="4"/>
        <v/>
      </c>
      <c r="H91" s="88" t="str">
        <f t="shared" si="5"/>
        <v/>
      </c>
      <c r="I91" s="89" t="str">
        <f t="shared" si="6"/>
        <v/>
      </c>
      <c r="J91" s="96"/>
      <c r="K91" s="106"/>
      <c r="L91" s="107"/>
      <c r="M91" s="107"/>
      <c r="N91" s="92" t="str">
        <f>IFERROR(
ROUND(
IF(D91='Tabelas de Apoio'!$X$34,((K91*'Tabelas de Apoio'!$AB$34)+(L91*'Tabelas de Apoio'!$AD$34)+(M91*'Tabelas de Apoio'!$AF$34))/SUM('Tabelas de Apoio'!$AB$34:$AG$34),
IF(D91='Tabelas de Apoio'!$X$35,((K91*'Tabelas de Apoio'!$AB$35)+(L91*'Tabelas de Apoio'!$AD$35)+(M91*'Tabelas de Apoio'!$AF$35))/SUM('Tabelas de Apoio'!$AB$35:$AG$35),
IF(D91='Tabelas de Apoio'!$X$36,((K91*'Tabelas de Apoio'!$AB$36)+(L91*'Tabelas de Apoio'!$AD$36)+(M91*'Tabelas de Apoio'!$AF$36))/SUM('Tabelas de Apoio'!$AB$36:$AG$36),
IF(D91='Tabelas de Apoio'!$X$37,((K91*'Tabelas de Apoio'!$AB$37)+(L91*'Tabelas de Apoio'!$AD$37)+(M91*'Tabelas de Apoio'!$AF$37))/SUM('Tabelas de Apoio'!$AB$37:$AG$37),
IF(D91='Tabelas de Apoio'!$X$38,((K91*'Tabelas de Apoio'!$AB$38)+(L91*'Tabelas de Apoio'!$AD$38)+(M91*'Tabelas de Apoio'!$AF$38))/SUM('Tabelas de Apoio'!$AB$38:$AG$38),
IF(D91='Tabelas de Apoio'!$X$39,((K91*'Tabelas de Apoio'!$AB$39)+(L91*'Tabelas de Apoio'!$AD$39)+(M91*'Tabelas de Apoio'!$AF$39))/SUM('Tabelas de Apoio'!$AB$39:$AG$39),
IF(D91='Tabelas de Apoio'!$X$40,((K91*'Tabelas de Apoio'!$AB$40)+(L91*'Tabelas de Apoio'!$AD$40)+(M91*'Tabelas de Apoio'!$AF$40))/SUM('Tabelas de Apoio'!$AB$40:$AG$40),
IF(D91='Tabelas de Apoio'!$X$41,((K91*'Tabelas de Apoio'!$AB$41)+(L91*'Tabelas de Apoio'!$AD$41)+(M91*'Tabelas de Apoio'!$AF$41))/SUM('Tabelas de Apoio'!$AB$41:$AG$41),
IF(D91='Tabelas de Apoio'!$X$42,((K91*'Tabelas de Apoio'!$AB$42)+(L91*'Tabelas de Apoio'!$AD$42)+(M91*'Tabelas de Apoio'!$AF$42))/SUM('Tabelas de Apoio'!$AB$42:$AG$42),
IF(D91='Tabelas de Apoio'!$X$43,((K91*'Tabelas de Apoio'!$AB$43)+(L91*'Tabelas de Apoio'!$AD$43)+(M91*'Tabelas de Apoio'!$AF$43))/SUM('Tabelas de Apoio'!$AB$43:$AG$43),
IF(D91='Tabelas de Apoio'!$X$44,((K91*'Tabelas de Apoio'!$AB$44)+(L91*'Tabelas de Apoio'!$AD$44)+(M91*'Tabelas de Apoio'!$AF$44))/SUM('Tabelas de Apoio'!$AB$44:$AG$44),
IF(D91='Tabelas de Apoio'!$X$45,((K91*'Tabelas de Apoio'!$AB$45)+(L91*'Tabelas de Apoio'!$AD$45)+(M91*'Tabelas de Apoio'!$AF$45))/SUM('Tabelas de Apoio'!$AB$45:$AG$45),
IF(D91='Tabelas de Apoio'!$X$46,((K91*'Tabelas de Apoio'!$AB$46)+(L91*'Tabelas de Apoio'!$AD$46)+(M91*'Tabelas de Apoio'!$AF$46))/SUM('Tabelas de Apoio'!$AB$46:$AG$46),
IF(D91='Tabelas de Apoio'!$X$47,((K91*'Tabelas de Apoio'!$AB$47)+(L91*'Tabelas de Apoio'!$AD$47)+(M91*'Tabelas de Apoio'!$AF$47))/SUM('Tabelas de Apoio'!$AB$47:$AG$47),
IF(D91='Tabelas de Apoio'!$X$48,((K91*'Tabelas de Apoio'!$AB$48)+(L91*'Tabelas de Apoio'!$AD$48)+(M91*'Tabelas de Apoio'!$AF$48))/SUM('Tabelas de Apoio'!$AB$48:$AG$48),
IF(D91='Tabelas de Apoio'!$X$49,((K91*'Tabelas de Apoio'!$AB$49)+(L91*'Tabelas de Apoio'!$AD$49)+(M91*'Tabelas de Apoio'!$AF$49))/SUM('Tabelas de Apoio'!$AB$49:$AG$49),
IF(D91='Tabelas de Apoio'!$X$50,((K91*'Tabelas de Apoio'!$AB$50)+(L91*'Tabelas de Apoio'!$AD$50)+(M91*'Tabelas de Apoio'!$AF$50))/SUM('Tabelas de Apoio'!$AB$50:$AG$50),
IF(D91='Tabelas de Apoio'!$X$51,((K91*'Tabelas de Apoio'!$AB$51)+(L91*'Tabelas de Apoio'!$AD$51)+(M91*'Tabelas de Apoio'!$AF$51))/SUM('Tabelas de Apoio'!$AB$51:$AG$51),
IF(D91='Tabelas de Apoio'!$X$52,((K91*'Tabelas de Apoio'!$AB$52)+(L91*'Tabelas de Apoio'!$AD$52)+(M91*'Tabelas de Apoio'!$AF$52))/SUM('Tabelas de Apoio'!$AB$52:$AG$52),
IF(D91='Tabelas de Apoio'!$X$53,((K91*'Tabelas de Apoio'!$AB$53)+(L91*'Tabelas de Apoio'!$AD$53)+(M91*'Tabelas de Apoio'!$AF$53))/SUM('Tabelas de Apoio'!$AB$53:$AG$53),
)))))))))))))))))))),0),"-")</f>
        <v>-</v>
      </c>
      <c r="O91" s="96"/>
      <c r="P91" s="93" t="str">
        <f t="shared" si="7"/>
        <v>-</v>
      </c>
      <c r="Q91" s="94" t="str">
        <f>IFERROR(
VLOOKUP(P91,'Tabelas de Apoio'!$X$4:$Z$29,2,0),"-")</f>
        <v>-</v>
      </c>
      <c r="R91" s="95" t="str">
        <f>IFERROR(
VLOOKUP(P91,'Tabelas de Apoio'!$X$4:$Z$29,3,0),"-")</f>
        <v>-</v>
      </c>
      <c r="S91" s="54"/>
    </row>
    <row r="92" ht="45.0" customHeight="1">
      <c r="A92" s="82">
        <v>87.0</v>
      </c>
      <c r="B92" s="83" t="str">
        <f t="shared" si="1"/>
        <v>#REF!</v>
      </c>
      <c r="C92" s="83" t="str">
        <f t="shared" si="2"/>
        <v>#REF!</v>
      </c>
      <c r="D92" s="84" t="str">
        <f t="shared" si="3"/>
        <v>#REF!</v>
      </c>
      <c r="E92" s="96"/>
      <c r="F92" s="102"/>
      <c r="G92" s="87" t="str">
        <f t="shared" si="4"/>
        <v/>
      </c>
      <c r="H92" s="88" t="str">
        <f t="shared" si="5"/>
        <v/>
      </c>
      <c r="I92" s="89" t="str">
        <f t="shared" si="6"/>
        <v/>
      </c>
      <c r="J92" s="96"/>
      <c r="K92" s="106"/>
      <c r="L92" s="107"/>
      <c r="M92" s="107"/>
      <c r="N92" s="92" t="str">
        <f>IFERROR(
ROUND(
IF(D92='Tabelas de Apoio'!$X$34,((K92*'Tabelas de Apoio'!$AB$34)+(L92*'Tabelas de Apoio'!$AD$34)+(M92*'Tabelas de Apoio'!$AF$34))/SUM('Tabelas de Apoio'!$AB$34:$AG$34),
IF(D92='Tabelas de Apoio'!$X$35,((K92*'Tabelas de Apoio'!$AB$35)+(L92*'Tabelas de Apoio'!$AD$35)+(M92*'Tabelas de Apoio'!$AF$35))/SUM('Tabelas de Apoio'!$AB$35:$AG$35),
IF(D92='Tabelas de Apoio'!$X$36,((K92*'Tabelas de Apoio'!$AB$36)+(L92*'Tabelas de Apoio'!$AD$36)+(M92*'Tabelas de Apoio'!$AF$36))/SUM('Tabelas de Apoio'!$AB$36:$AG$36),
IF(D92='Tabelas de Apoio'!$X$37,((K92*'Tabelas de Apoio'!$AB$37)+(L92*'Tabelas de Apoio'!$AD$37)+(M92*'Tabelas de Apoio'!$AF$37))/SUM('Tabelas de Apoio'!$AB$37:$AG$37),
IF(D92='Tabelas de Apoio'!$X$38,((K92*'Tabelas de Apoio'!$AB$38)+(L92*'Tabelas de Apoio'!$AD$38)+(M92*'Tabelas de Apoio'!$AF$38))/SUM('Tabelas de Apoio'!$AB$38:$AG$38),
IF(D92='Tabelas de Apoio'!$X$39,((K92*'Tabelas de Apoio'!$AB$39)+(L92*'Tabelas de Apoio'!$AD$39)+(M92*'Tabelas de Apoio'!$AF$39))/SUM('Tabelas de Apoio'!$AB$39:$AG$39),
IF(D92='Tabelas de Apoio'!$X$40,((K92*'Tabelas de Apoio'!$AB$40)+(L92*'Tabelas de Apoio'!$AD$40)+(M92*'Tabelas de Apoio'!$AF$40))/SUM('Tabelas de Apoio'!$AB$40:$AG$40),
IF(D92='Tabelas de Apoio'!$X$41,((K92*'Tabelas de Apoio'!$AB$41)+(L92*'Tabelas de Apoio'!$AD$41)+(M92*'Tabelas de Apoio'!$AF$41))/SUM('Tabelas de Apoio'!$AB$41:$AG$41),
IF(D92='Tabelas de Apoio'!$X$42,((K92*'Tabelas de Apoio'!$AB$42)+(L92*'Tabelas de Apoio'!$AD$42)+(M92*'Tabelas de Apoio'!$AF$42))/SUM('Tabelas de Apoio'!$AB$42:$AG$42),
IF(D92='Tabelas de Apoio'!$X$43,((K92*'Tabelas de Apoio'!$AB$43)+(L92*'Tabelas de Apoio'!$AD$43)+(M92*'Tabelas de Apoio'!$AF$43))/SUM('Tabelas de Apoio'!$AB$43:$AG$43),
IF(D92='Tabelas de Apoio'!$X$44,((K92*'Tabelas de Apoio'!$AB$44)+(L92*'Tabelas de Apoio'!$AD$44)+(M92*'Tabelas de Apoio'!$AF$44))/SUM('Tabelas de Apoio'!$AB$44:$AG$44),
IF(D92='Tabelas de Apoio'!$X$45,((K92*'Tabelas de Apoio'!$AB$45)+(L92*'Tabelas de Apoio'!$AD$45)+(M92*'Tabelas de Apoio'!$AF$45))/SUM('Tabelas de Apoio'!$AB$45:$AG$45),
IF(D92='Tabelas de Apoio'!$X$46,((K92*'Tabelas de Apoio'!$AB$46)+(L92*'Tabelas de Apoio'!$AD$46)+(M92*'Tabelas de Apoio'!$AF$46))/SUM('Tabelas de Apoio'!$AB$46:$AG$46),
IF(D92='Tabelas de Apoio'!$X$47,((K92*'Tabelas de Apoio'!$AB$47)+(L92*'Tabelas de Apoio'!$AD$47)+(M92*'Tabelas de Apoio'!$AF$47))/SUM('Tabelas de Apoio'!$AB$47:$AG$47),
IF(D92='Tabelas de Apoio'!$X$48,((K92*'Tabelas de Apoio'!$AB$48)+(L92*'Tabelas de Apoio'!$AD$48)+(M92*'Tabelas de Apoio'!$AF$48))/SUM('Tabelas de Apoio'!$AB$48:$AG$48),
IF(D92='Tabelas de Apoio'!$X$49,((K92*'Tabelas de Apoio'!$AB$49)+(L92*'Tabelas de Apoio'!$AD$49)+(M92*'Tabelas de Apoio'!$AF$49))/SUM('Tabelas de Apoio'!$AB$49:$AG$49),
IF(D92='Tabelas de Apoio'!$X$50,((K92*'Tabelas de Apoio'!$AB$50)+(L92*'Tabelas de Apoio'!$AD$50)+(M92*'Tabelas de Apoio'!$AF$50))/SUM('Tabelas de Apoio'!$AB$50:$AG$50),
IF(D92='Tabelas de Apoio'!$X$51,((K92*'Tabelas de Apoio'!$AB$51)+(L92*'Tabelas de Apoio'!$AD$51)+(M92*'Tabelas de Apoio'!$AF$51))/SUM('Tabelas de Apoio'!$AB$51:$AG$51),
IF(D92='Tabelas de Apoio'!$X$52,((K92*'Tabelas de Apoio'!$AB$52)+(L92*'Tabelas de Apoio'!$AD$52)+(M92*'Tabelas de Apoio'!$AF$52))/SUM('Tabelas de Apoio'!$AB$52:$AG$52),
IF(D92='Tabelas de Apoio'!$X$53,((K92*'Tabelas de Apoio'!$AB$53)+(L92*'Tabelas de Apoio'!$AD$53)+(M92*'Tabelas de Apoio'!$AF$53))/SUM('Tabelas de Apoio'!$AB$53:$AG$53),
)))))))))))))))))))),0),"-")</f>
        <v>-</v>
      </c>
      <c r="O92" s="96"/>
      <c r="P92" s="93" t="str">
        <f t="shared" si="7"/>
        <v>-</v>
      </c>
      <c r="Q92" s="94" t="str">
        <f>IFERROR(
VLOOKUP(P92,'Tabelas de Apoio'!$X$4:$Z$29,2,0),"-")</f>
        <v>-</v>
      </c>
      <c r="R92" s="95" t="str">
        <f>IFERROR(
VLOOKUP(P92,'Tabelas de Apoio'!$X$4:$Z$29,3,0),"-")</f>
        <v>-</v>
      </c>
      <c r="S92" s="54"/>
    </row>
    <row r="93" ht="45.0" customHeight="1">
      <c r="A93" s="82">
        <v>88.0</v>
      </c>
      <c r="B93" s="83" t="str">
        <f t="shared" si="1"/>
        <v>#REF!</v>
      </c>
      <c r="C93" s="83" t="str">
        <f t="shared" si="2"/>
        <v>#REF!</v>
      </c>
      <c r="D93" s="84" t="str">
        <f t="shared" si="3"/>
        <v>#REF!</v>
      </c>
      <c r="E93" s="96"/>
      <c r="F93" s="102"/>
      <c r="G93" s="87" t="str">
        <f t="shared" si="4"/>
        <v/>
      </c>
      <c r="H93" s="88" t="str">
        <f t="shared" si="5"/>
        <v/>
      </c>
      <c r="I93" s="89" t="str">
        <f t="shared" si="6"/>
        <v/>
      </c>
      <c r="J93" s="96"/>
      <c r="K93" s="106"/>
      <c r="L93" s="107"/>
      <c r="M93" s="107"/>
      <c r="N93" s="92" t="str">
        <f>IFERROR(
ROUND(
IF(D93='Tabelas de Apoio'!$X$34,((K93*'Tabelas de Apoio'!$AB$34)+(L93*'Tabelas de Apoio'!$AD$34)+(M93*'Tabelas de Apoio'!$AF$34))/SUM('Tabelas de Apoio'!$AB$34:$AG$34),
IF(D93='Tabelas de Apoio'!$X$35,((K93*'Tabelas de Apoio'!$AB$35)+(L93*'Tabelas de Apoio'!$AD$35)+(M93*'Tabelas de Apoio'!$AF$35))/SUM('Tabelas de Apoio'!$AB$35:$AG$35),
IF(D93='Tabelas de Apoio'!$X$36,((K93*'Tabelas de Apoio'!$AB$36)+(L93*'Tabelas de Apoio'!$AD$36)+(M93*'Tabelas de Apoio'!$AF$36))/SUM('Tabelas de Apoio'!$AB$36:$AG$36),
IF(D93='Tabelas de Apoio'!$X$37,((K93*'Tabelas de Apoio'!$AB$37)+(L93*'Tabelas de Apoio'!$AD$37)+(M93*'Tabelas de Apoio'!$AF$37))/SUM('Tabelas de Apoio'!$AB$37:$AG$37),
IF(D93='Tabelas de Apoio'!$X$38,((K93*'Tabelas de Apoio'!$AB$38)+(L93*'Tabelas de Apoio'!$AD$38)+(M93*'Tabelas de Apoio'!$AF$38))/SUM('Tabelas de Apoio'!$AB$38:$AG$38),
IF(D93='Tabelas de Apoio'!$X$39,((K93*'Tabelas de Apoio'!$AB$39)+(L93*'Tabelas de Apoio'!$AD$39)+(M93*'Tabelas de Apoio'!$AF$39))/SUM('Tabelas de Apoio'!$AB$39:$AG$39),
IF(D93='Tabelas de Apoio'!$X$40,((K93*'Tabelas de Apoio'!$AB$40)+(L93*'Tabelas de Apoio'!$AD$40)+(M93*'Tabelas de Apoio'!$AF$40))/SUM('Tabelas de Apoio'!$AB$40:$AG$40),
IF(D93='Tabelas de Apoio'!$X$41,((K93*'Tabelas de Apoio'!$AB$41)+(L93*'Tabelas de Apoio'!$AD$41)+(M93*'Tabelas de Apoio'!$AF$41))/SUM('Tabelas de Apoio'!$AB$41:$AG$41),
IF(D93='Tabelas de Apoio'!$X$42,((K93*'Tabelas de Apoio'!$AB$42)+(L93*'Tabelas de Apoio'!$AD$42)+(M93*'Tabelas de Apoio'!$AF$42))/SUM('Tabelas de Apoio'!$AB$42:$AG$42),
IF(D93='Tabelas de Apoio'!$X$43,((K93*'Tabelas de Apoio'!$AB$43)+(L93*'Tabelas de Apoio'!$AD$43)+(M93*'Tabelas de Apoio'!$AF$43))/SUM('Tabelas de Apoio'!$AB$43:$AG$43),
IF(D93='Tabelas de Apoio'!$X$44,((K93*'Tabelas de Apoio'!$AB$44)+(L93*'Tabelas de Apoio'!$AD$44)+(M93*'Tabelas de Apoio'!$AF$44))/SUM('Tabelas de Apoio'!$AB$44:$AG$44),
IF(D93='Tabelas de Apoio'!$X$45,((K93*'Tabelas de Apoio'!$AB$45)+(L93*'Tabelas de Apoio'!$AD$45)+(M93*'Tabelas de Apoio'!$AF$45))/SUM('Tabelas de Apoio'!$AB$45:$AG$45),
IF(D93='Tabelas de Apoio'!$X$46,((K93*'Tabelas de Apoio'!$AB$46)+(L93*'Tabelas de Apoio'!$AD$46)+(M93*'Tabelas de Apoio'!$AF$46))/SUM('Tabelas de Apoio'!$AB$46:$AG$46),
IF(D93='Tabelas de Apoio'!$X$47,((K93*'Tabelas de Apoio'!$AB$47)+(L93*'Tabelas de Apoio'!$AD$47)+(M93*'Tabelas de Apoio'!$AF$47))/SUM('Tabelas de Apoio'!$AB$47:$AG$47),
IF(D93='Tabelas de Apoio'!$X$48,((K93*'Tabelas de Apoio'!$AB$48)+(L93*'Tabelas de Apoio'!$AD$48)+(M93*'Tabelas de Apoio'!$AF$48))/SUM('Tabelas de Apoio'!$AB$48:$AG$48),
IF(D93='Tabelas de Apoio'!$X$49,((K93*'Tabelas de Apoio'!$AB$49)+(L93*'Tabelas de Apoio'!$AD$49)+(M93*'Tabelas de Apoio'!$AF$49))/SUM('Tabelas de Apoio'!$AB$49:$AG$49),
IF(D93='Tabelas de Apoio'!$X$50,((K93*'Tabelas de Apoio'!$AB$50)+(L93*'Tabelas de Apoio'!$AD$50)+(M93*'Tabelas de Apoio'!$AF$50))/SUM('Tabelas de Apoio'!$AB$50:$AG$50),
IF(D93='Tabelas de Apoio'!$X$51,((K93*'Tabelas de Apoio'!$AB$51)+(L93*'Tabelas de Apoio'!$AD$51)+(M93*'Tabelas de Apoio'!$AF$51))/SUM('Tabelas de Apoio'!$AB$51:$AG$51),
IF(D93='Tabelas de Apoio'!$X$52,((K93*'Tabelas de Apoio'!$AB$52)+(L93*'Tabelas de Apoio'!$AD$52)+(M93*'Tabelas de Apoio'!$AF$52))/SUM('Tabelas de Apoio'!$AB$52:$AG$52),
IF(D93='Tabelas de Apoio'!$X$53,((K93*'Tabelas de Apoio'!$AB$53)+(L93*'Tabelas de Apoio'!$AD$53)+(M93*'Tabelas de Apoio'!$AF$53))/SUM('Tabelas de Apoio'!$AB$53:$AG$53),
)))))))))))))))))))),0),"-")</f>
        <v>-</v>
      </c>
      <c r="O93" s="96"/>
      <c r="P93" s="93" t="str">
        <f t="shared" si="7"/>
        <v>-</v>
      </c>
      <c r="Q93" s="94" t="str">
        <f>IFERROR(
VLOOKUP(P93,'Tabelas de Apoio'!$X$4:$Z$29,2,0),"-")</f>
        <v>-</v>
      </c>
      <c r="R93" s="95" t="str">
        <f>IFERROR(
VLOOKUP(P93,'Tabelas de Apoio'!$X$4:$Z$29,3,0),"-")</f>
        <v>-</v>
      </c>
      <c r="S93" s="54"/>
    </row>
    <row r="94" ht="45.0" customHeight="1">
      <c r="A94" s="82">
        <v>89.0</v>
      </c>
      <c r="B94" s="83" t="str">
        <f t="shared" si="1"/>
        <v>#REF!</v>
      </c>
      <c r="C94" s="83" t="str">
        <f t="shared" si="2"/>
        <v>#REF!</v>
      </c>
      <c r="D94" s="84" t="str">
        <f t="shared" si="3"/>
        <v>#REF!</v>
      </c>
      <c r="E94" s="96"/>
      <c r="F94" s="102"/>
      <c r="G94" s="87" t="str">
        <f t="shared" si="4"/>
        <v/>
      </c>
      <c r="H94" s="88" t="str">
        <f t="shared" si="5"/>
        <v/>
      </c>
      <c r="I94" s="89" t="str">
        <f t="shared" si="6"/>
        <v/>
      </c>
      <c r="J94" s="96"/>
      <c r="K94" s="106"/>
      <c r="L94" s="107"/>
      <c r="M94" s="107"/>
      <c r="N94" s="92" t="str">
        <f>IFERROR(
ROUND(
IF(D94='Tabelas de Apoio'!$X$34,((K94*'Tabelas de Apoio'!$AB$34)+(L94*'Tabelas de Apoio'!$AD$34)+(M94*'Tabelas de Apoio'!$AF$34))/SUM('Tabelas de Apoio'!$AB$34:$AG$34),
IF(D94='Tabelas de Apoio'!$X$35,((K94*'Tabelas de Apoio'!$AB$35)+(L94*'Tabelas de Apoio'!$AD$35)+(M94*'Tabelas de Apoio'!$AF$35))/SUM('Tabelas de Apoio'!$AB$35:$AG$35),
IF(D94='Tabelas de Apoio'!$X$36,((K94*'Tabelas de Apoio'!$AB$36)+(L94*'Tabelas de Apoio'!$AD$36)+(M94*'Tabelas de Apoio'!$AF$36))/SUM('Tabelas de Apoio'!$AB$36:$AG$36),
IF(D94='Tabelas de Apoio'!$X$37,((K94*'Tabelas de Apoio'!$AB$37)+(L94*'Tabelas de Apoio'!$AD$37)+(M94*'Tabelas de Apoio'!$AF$37))/SUM('Tabelas de Apoio'!$AB$37:$AG$37),
IF(D94='Tabelas de Apoio'!$X$38,((K94*'Tabelas de Apoio'!$AB$38)+(L94*'Tabelas de Apoio'!$AD$38)+(M94*'Tabelas de Apoio'!$AF$38))/SUM('Tabelas de Apoio'!$AB$38:$AG$38),
IF(D94='Tabelas de Apoio'!$X$39,((K94*'Tabelas de Apoio'!$AB$39)+(L94*'Tabelas de Apoio'!$AD$39)+(M94*'Tabelas de Apoio'!$AF$39))/SUM('Tabelas de Apoio'!$AB$39:$AG$39),
IF(D94='Tabelas de Apoio'!$X$40,((K94*'Tabelas de Apoio'!$AB$40)+(L94*'Tabelas de Apoio'!$AD$40)+(M94*'Tabelas de Apoio'!$AF$40))/SUM('Tabelas de Apoio'!$AB$40:$AG$40),
IF(D94='Tabelas de Apoio'!$X$41,((K94*'Tabelas de Apoio'!$AB$41)+(L94*'Tabelas de Apoio'!$AD$41)+(M94*'Tabelas de Apoio'!$AF$41))/SUM('Tabelas de Apoio'!$AB$41:$AG$41),
IF(D94='Tabelas de Apoio'!$X$42,((K94*'Tabelas de Apoio'!$AB$42)+(L94*'Tabelas de Apoio'!$AD$42)+(M94*'Tabelas de Apoio'!$AF$42))/SUM('Tabelas de Apoio'!$AB$42:$AG$42),
IF(D94='Tabelas de Apoio'!$X$43,((K94*'Tabelas de Apoio'!$AB$43)+(L94*'Tabelas de Apoio'!$AD$43)+(M94*'Tabelas de Apoio'!$AF$43))/SUM('Tabelas de Apoio'!$AB$43:$AG$43),
IF(D94='Tabelas de Apoio'!$X$44,((K94*'Tabelas de Apoio'!$AB$44)+(L94*'Tabelas de Apoio'!$AD$44)+(M94*'Tabelas de Apoio'!$AF$44))/SUM('Tabelas de Apoio'!$AB$44:$AG$44),
IF(D94='Tabelas de Apoio'!$X$45,((K94*'Tabelas de Apoio'!$AB$45)+(L94*'Tabelas de Apoio'!$AD$45)+(M94*'Tabelas de Apoio'!$AF$45))/SUM('Tabelas de Apoio'!$AB$45:$AG$45),
IF(D94='Tabelas de Apoio'!$X$46,((K94*'Tabelas de Apoio'!$AB$46)+(L94*'Tabelas de Apoio'!$AD$46)+(M94*'Tabelas de Apoio'!$AF$46))/SUM('Tabelas de Apoio'!$AB$46:$AG$46),
IF(D94='Tabelas de Apoio'!$X$47,((K94*'Tabelas de Apoio'!$AB$47)+(L94*'Tabelas de Apoio'!$AD$47)+(M94*'Tabelas de Apoio'!$AF$47))/SUM('Tabelas de Apoio'!$AB$47:$AG$47),
IF(D94='Tabelas de Apoio'!$X$48,((K94*'Tabelas de Apoio'!$AB$48)+(L94*'Tabelas de Apoio'!$AD$48)+(M94*'Tabelas de Apoio'!$AF$48))/SUM('Tabelas de Apoio'!$AB$48:$AG$48),
IF(D94='Tabelas de Apoio'!$X$49,((K94*'Tabelas de Apoio'!$AB$49)+(L94*'Tabelas de Apoio'!$AD$49)+(M94*'Tabelas de Apoio'!$AF$49))/SUM('Tabelas de Apoio'!$AB$49:$AG$49),
IF(D94='Tabelas de Apoio'!$X$50,((K94*'Tabelas de Apoio'!$AB$50)+(L94*'Tabelas de Apoio'!$AD$50)+(M94*'Tabelas de Apoio'!$AF$50))/SUM('Tabelas de Apoio'!$AB$50:$AG$50),
IF(D94='Tabelas de Apoio'!$X$51,((K94*'Tabelas de Apoio'!$AB$51)+(L94*'Tabelas de Apoio'!$AD$51)+(M94*'Tabelas de Apoio'!$AF$51))/SUM('Tabelas de Apoio'!$AB$51:$AG$51),
IF(D94='Tabelas de Apoio'!$X$52,((K94*'Tabelas de Apoio'!$AB$52)+(L94*'Tabelas de Apoio'!$AD$52)+(M94*'Tabelas de Apoio'!$AF$52))/SUM('Tabelas de Apoio'!$AB$52:$AG$52),
IF(D94='Tabelas de Apoio'!$X$53,((K94*'Tabelas de Apoio'!$AB$53)+(L94*'Tabelas de Apoio'!$AD$53)+(M94*'Tabelas de Apoio'!$AF$53))/SUM('Tabelas de Apoio'!$AB$53:$AG$53),
)))))))))))))))))))),0),"-")</f>
        <v>-</v>
      </c>
      <c r="O94" s="96"/>
      <c r="P94" s="93" t="str">
        <f t="shared" si="7"/>
        <v>-</v>
      </c>
      <c r="Q94" s="94" t="str">
        <f>IFERROR(
VLOOKUP(P94,'Tabelas de Apoio'!$X$4:$Z$29,2,0),"-")</f>
        <v>-</v>
      </c>
      <c r="R94" s="95" t="str">
        <f>IFERROR(
VLOOKUP(P94,'Tabelas de Apoio'!$X$4:$Z$29,3,0),"-")</f>
        <v>-</v>
      </c>
      <c r="S94" s="54"/>
    </row>
    <row r="95" ht="45.0" customHeight="1">
      <c r="A95" s="82">
        <v>90.0</v>
      </c>
      <c r="B95" s="83" t="str">
        <f t="shared" si="1"/>
        <v>#REF!</v>
      </c>
      <c r="C95" s="83" t="str">
        <f t="shared" si="2"/>
        <v>#REF!</v>
      </c>
      <c r="D95" s="84" t="str">
        <f t="shared" si="3"/>
        <v>#REF!</v>
      </c>
      <c r="E95" s="96"/>
      <c r="F95" s="102"/>
      <c r="G95" s="87" t="str">
        <f t="shared" si="4"/>
        <v/>
      </c>
      <c r="H95" s="88" t="str">
        <f t="shared" si="5"/>
        <v/>
      </c>
      <c r="I95" s="89" t="str">
        <f t="shared" si="6"/>
        <v/>
      </c>
      <c r="J95" s="96"/>
      <c r="K95" s="106"/>
      <c r="L95" s="107"/>
      <c r="M95" s="107"/>
      <c r="N95" s="92" t="str">
        <f>IFERROR(
ROUND(
IF(D95='Tabelas de Apoio'!$X$34,((K95*'Tabelas de Apoio'!$AB$34)+(L95*'Tabelas de Apoio'!$AD$34)+(M95*'Tabelas de Apoio'!$AF$34))/SUM('Tabelas de Apoio'!$AB$34:$AG$34),
IF(D95='Tabelas de Apoio'!$X$35,((K95*'Tabelas de Apoio'!$AB$35)+(L95*'Tabelas de Apoio'!$AD$35)+(M95*'Tabelas de Apoio'!$AF$35))/SUM('Tabelas de Apoio'!$AB$35:$AG$35),
IF(D95='Tabelas de Apoio'!$X$36,((K95*'Tabelas de Apoio'!$AB$36)+(L95*'Tabelas de Apoio'!$AD$36)+(M95*'Tabelas de Apoio'!$AF$36))/SUM('Tabelas de Apoio'!$AB$36:$AG$36),
IF(D95='Tabelas de Apoio'!$X$37,((K95*'Tabelas de Apoio'!$AB$37)+(L95*'Tabelas de Apoio'!$AD$37)+(M95*'Tabelas de Apoio'!$AF$37))/SUM('Tabelas de Apoio'!$AB$37:$AG$37),
IF(D95='Tabelas de Apoio'!$X$38,((K95*'Tabelas de Apoio'!$AB$38)+(L95*'Tabelas de Apoio'!$AD$38)+(M95*'Tabelas de Apoio'!$AF$38))/SUM('Tabelas de Apoio'!$AB$38:$AG$38),
IF(D95='Tabelas de Apoio'!$X$39,((K95*'Tabelas de Apoio'!$AB$39)+(L95*'Tabelas de Apoio'!$AD$39)+(M95*'Tabelas de Apoio'!$AF$39))/SUM('Tabelas de Apoio'!$AB$39:$AG$39),
IF(D95='Tabelas de Apoio'!$X$40,((K95*'Tabelas de Apoio'!$AB$40)+(L95*'Tabelas de Apoio'!$AD$40)+(M95*'Tabelas de Apoio'!$AF$40))/SUM('Tabelas de Apoio'!$AB$40:$AG$40),
IF(D95='Tabelas de Apoio'!$X$41,((K95*'Tabelas de Apoio'!$AB$41)+(L95*'Tabelas de Apoio'!$AD$41)+(M95*'Tabelas de Apoio'!$AF$41))/SUM('Tabelas de Apoio'!$AB$41:$AG$41),
IF(D95='Tabelas de Apoio'!$X$42,((K95*'Tabelas de Apoio'!$AB$42)+(L95*'Tabelas de Apoio'!$AD$42)+(M95*'Tabelas de Apoio'!$AF$42))/SUM('Tabelas de Apoio'!$AB$42:$AG$42),
IF(D95='Tabelas de Apoio'!$X$43,((K95*'Tabelas de Apoio'!$AB$43)+(L95*'Tabelas de Apoio'!$AD$43)+(M95*'Tabelas de Apoio'!$AF$43))/SUM('Tabelas de Apoio'!$AB$43:$AG$43),
IF(D95='Tabelas de Apoio'!$X$44,((K95*'Tabelas de Apoio'!$AB$44)+(L95*'Tabelas de Apoio'!$AD$44)+(M95*'Tabelas de Apoio'!$AF$44))/SUM('Tabelas de Apoio'!$AB$44:$AG$44),
IF(D95='Tabelas de Apoio'!$X$45,((K95*'Tabelas de Apoio'!$AB$45)+(L95*'Tabelas de Apoio'!$AD$45)+(M95*'Tabelas de Apoio'!$AF$45))/SUM('Tabelas de Apoio'!$AB$45:$AG$45),
IF(D95='Tabelas de Apoio'!$X$46,((K95*'Tabelas de Apoio'!$AB$46)+(L95*'Tabelas de Apoio'!$AD$46)+(M95*'Tabelas de Apoio'!$AF$46))/SUM('Tabelas de Apoio'!$AB$46:$AG$46),
IF(D95='Tabelas de Apoio'!$X$47,((K95*'Tabelas de Apoio'!$AB$47)+(L95*'Tabelas de Apoio'!$AD$47)+(M95*'Tabelas de Apoio'!$AF$47))/SUM('Tabelas de Apoio'!$AB$47:$AG$47),
IF(D95='Tabelas de Apoio'!$X$48,((K95*'Tabelas de Apoio'!$AB$48)+(L95*'Tabelas de Apoio'!$AD$48)+(M95*'Tabelas de Apoio'!$AF$48))/SUM('Tabelas de Apoio'!$AB$48:$AG$48),
IF(D95='Tabelas de Apoio'!$X$49,((K95*'Tabelas de Apoio'!$AB$49)+(L95*'Tabelas de Apoio'!$AD$49)+(M95*'Tabelas de Apoio'!$AF$49))/SUM('Tabelas de Apoio'!$AB$49:$AG$49),
IF(D95='Tabelas de Apoio'!$X$50,((K95*'Tabelas de Apoio'!$AB$50)+(L95*'Tabelas de Apoio'!$AD$50)+(M95*'Tabelas de Apoio'!$AF$50))/SUM('Tabelas de Apoio'!$AB$50:$AG$50),
IF(D95='Tabelas de Apoio'!$X$51,((K95*'Tabelas de Apoio'!$AB$51)+(L95*'Tabelas de Apoio'!$AD$51)+(M95*'Tabelas de Apoio'!$AF$51))/SUM('Tabelas de Apoio'!$AB$51:$AG$51),
IF(D95='Tabelas de Apoio'!$X$52,((K95*'Tabelas de Apoio'!$AB$52)+(L95*'Tabelas de Apoio'!$AD$52)+(M95*'Tabelas de Apoio'!$AF$52))/SUM('Tabelas de Apoio'!$AB$52:$AG$52),
IF(D95='Tabelas de Apoio'!$X$53,((K95*'Tabelas de Apoio'!$AB$53)+(L95*'Tabelas de Apoio'!$AD$53)+(M95*'Tabelas de Apoio'!$AF$53))/SUM('Tabelas de Apoio'!$AB$53:$AG$53),
)))))))))))))))))))),0),"-")</f>
        <v>-</v>
      </c>
      <c r="O95" s="96"/>
      <c r="P95" s="93" t="str">
        <f t="shared" si="7"/>
        <v>-</v>
      </c>
      <c r="Q95" s="94" t="str">
        <f>IFERROR(
VLOOKUP(P95,'Tabelas de Apoio'!$X$4:$Z$29,2,0),"-")</f>
        <v>-</v>
      </c>
      <c r="R95" s="95" t="str">
        <f>IFERROR(
VLOOKUP(P95,'Tabelas de Apoio'!$X$4:$Z$29,3,0),"-")</f>
        <v>-</v>
      </c>
      <c r="S95" s="54"/>
    </row>
    <row r="96" ht="45.0" customHeight="1">
      <c r="A96" s="82">
        <v>91.0</v>
      </c>
      <c r="B96" s="83" t="str">
        <f t="shared" si="1"/>
        <v>#REF!</v>
      </c>
      <c r="C96" s="83" t="str">
        <f t="shared" si="2"/>
        <v>#REF!</v>
      </c>
      <c r="D96" s="84" t="str">
        <f t="shared" si="3"/>
        <v>#REF!</v>
      </c>
      <c r="E96" s="96"/>
      <c r="F96" s="102"/>
      <c r="G96" s="87" t="str">
        <f t="shared" si="4"/>
        <v/>
      </c>
      <c r="H96" s="88" t="str">
        <f t="shared" si="5"/>
        <v/>
      </c>
      <c r="I96" s="89" t="str">
        <f t="shared" si="6"/>
        <v/>
      </c>
      <c r="J96" s="96"/>
      <c r="K96" s="106"/>
      <c r="L96" s="107"/>
      <c r="M96" s="107"/>
      <c r="N96" s="92" t="str">
        <f>IFERROR(
ROUND(
IF(D96='Tabelas de Apoio'!$X$34,((K96*'Tabelas de Apoio'!$AB$34)+(L96*'Tabelas de Apoio'!$AD$34)+(M96*'Tabelas de Apoio'!$AF$34))/SUM('Tabelas de Apoio'!$AB$34:$AG$34),
IF(D96='Tabelas de Apoio'!$X$35,((K96*'Tabelas de Apoio'!$AB$35)+(L96*'Tabelas de Apoio'!$AD$35)+(M96*'Tabelas de Apoio'!$AF$35))/SUM('Tabelas de Apoio'!$AB$35:$AG$35),
IF(D96='Tabelas de Apoio'!$X$36,((K96*'Tabelas de Apoio'!$AB$36)+(L96*'Tabelas de Apoio'!$AD$36)+(M96*'Tabelas de Apoio'!$AF$36))/SUM('Tabelas de Apoio'!$AB$36:$AG$36),
IF(D96='Tabelas de Apoio'!$X$37,((K96*'Tabelas de Apoio'!$AB$37)+(L96*'Tabelas de Apoio'!$AD$37)+(M96*'Tabelas de Apoio'!$AF$37))/SUM('Tabelas de Apoio'!$AB$37:$AG$37),
IF(D96='Tabelas de Apoio'!$X$38,((K96*'Tabelas de Apoio'!$AB$38)+(L96*'Tabelas de Apoio'!$AD$38)+(M96*'Tabelas de Apoio'!$AF$38))/SUM('Tabelas de Apoio'!$AB$38:$AG$38),
IF(D96='Tabelas de Apoio'!$X$39,((K96*'Tabelas de Apoio'!$AB$39)+(L96*'Tabelas de Apoio'!$AD$39)+(M96*'Tabelas de Apoio'!$AF$39))/SUM('Tabelas de Apoio'!$AB$39:$AG$39),
IF(D96='Tabelas de Apoio'!$X$40,((K96*'Tabelas de Apoio'!$AB$40)+(L96*'Tabelas de Apoio'!$AD$40)+(M96*'Tabelas de Apoio'!$AF$40))/SUM('Tabelas de Apoio'!$AB$40:$AG$40),
IF(D96='Tabelas de Apoio'!$X$41,((K96*'Tabelas de Apoio'!$AB$41)+(L96*'Tabelas de Apoio'!$AD$41)+(M96*'Tabelas de Apoio'!$AF$41))/SUM('Tabelas de Apoio'!$AB$41:$AG$41),
IF(D96='Tabelas de Apoio'!$X$42,((K96*'Tabelas de Apoio'!$AB$42)+(L96*'Tabelas de Apoio'!$AD$42)+(M96*'Tabelas de Apoio'!$AF$42))/SUM('Tabelas de Apoio'!$AB$42:$AG$42),
IF(D96='Tabelas de Apoio'!$X$43,((K96*'Tabelas de Apoio'!$AB$43)+(L96*'Tabelas de Apoio'!$AD$43)+(M96*'Tabelas de Apoio'!$AF$43))/SUM('Tabelas de Apoio'!$AB$43:$AG$43),
IF(D96='Tabelas de Apoio'!$X$44,((K96*'Tabelas de Apoio'!$AB$44)+(L96*'Tabelas de Apoio'!$AD$44)+(M96*'Tabelas de Apoio'!$AF$44))/SUM('Tabelas de Apoio'!$AB$44:$AG$44),
IF(D96='Tabelas de Apoio'!$X$45,((K96*'Tabelas de Apoio'!$AB$45)+(L96*'Tabelas de Apoio'!$AD$45)+(M96*'Tabelas de Apoio'!$AF$45))/SUM('Tabelas de Apoio'!$AB$45:$AG$45),
IF(D96='Tabelas de Apoio'!$X$46,((K96*'Tabelas de Apoio'!$AB$46)+(L96*'Tabelas de Apoio'!$AD$46)+(M96*'Tabelas de Apoio'!$AF$46))/SUM('Tabelas de Apoio'!$AB$46:$AG$46),
IF(D96='Tabelas de Apoio'!$X$47,((K96*'Tabelas de Apoio'!$AB$47)+(L96*'Tabelas de Apoio'!$AD$47)+(M96*'Tabelas de Apoio'!$AF$47))/SUM('Tabelas de Apoio'!$AB$47:$AG$47),
IF(D96='Tabelas de Apoio'!$X$48,((K96*'Tabelas de Apoio'!$AB$48)+(L96*'Tabelas de Apoio'!$AD$48)+(M96*'Tabelas de Apoio'!$AF$48))/SUM('Tabelas de Apoio'!$AB$48:$AG$48),
IF(D96='Tabelas de Apoio'!$X$49,((K96*'Tabelas de Apoio'!$AB$49)+(L96*'Tabelas de Apoio'!$AD$49)+(M96*'Tabelas de Apoio'!$AF$49))/SUM('Tabelas de Apoio'!$AB$49:$AG$49),
IF(D96='Tabelas de Apoio'!$X$50,((K96*'Tabelas de Apoio'!$AB$50)+(L96*'Tabelas de Apoio'!$AD$50)+(M96*'Tabelas de Apoio'!$AF$50))/SUM('Tabelas de Apoio'!$AB$50:$AG$50),
IF(D96='Tabelas de Apoio'!$X$51,((K96*'Tabelas de Apoio'!$AB$51)+(L96*'Tabelas de Apoio'!$AD$51)+(M96*'Tabelas de Apoio'!$AF$51))/SUM('Tabelas de Apoio'!$AB$51:$AG$51),
IF(D96='Tabelas de Apoio'!$X$52,((K96*'Tabelas de Apoio'!$AB$52)+(L96*'Tabelas de Apoio'!$AD$52)+(M96*'Tabelas de Apoio'!$AF$52))/SUM('Tabelas de Apoio'!$AB$52:$AG$52),
IF(D96='Tabelas de Apoio'!$X$53,((K96*'Tabelas de Apoio'!$AB$53)+(L96*'Tabelas de Apoio'!$AD$53)+(M96*'Tabelas de Apoio'!$AF$53))/SUM('Tabelas de Apoio'!$AB$53:$AG$53),
)))))))))))))))))))),0),"-")</f>
        <v>-</v>
      </c>
      <c r="O96" s="96"/>
      <c r="P96" s="93" t="str">
        <f t="shared" si="7"/>
        <v>-</v>
      </c>
      <c r="Q96" s="94" t="str">
        <f>IFERROR(
VLOOKUP(P96,'Tabelas de Apoio'!$X$4:$Z$29,2,0),"-")</f>
        <v>-</v>
      </c>
      <c r="R96" s="95" t="str">
        <f>IFERROR(
VLOOKUP(P96,'Tabelas de Apoio'!$X$4:$Z$29,3,0),"-")</f>
        <v>-</v>
      </c>
      <c r="S96" s="54"/>
    </row>
    <row r="97" ht="45.0" customHeight="1">
      <c r="A97" s="82">
        <v>92.0</v>
      </c>
      <c r="B97" s="83" t="str">
        <f t="shared" si="1"/>
        <v>#REF!</v>
      </c>
      <c r="C97" s="83" t="str">
        <f t="shared" si="2"/>
        <v>#REF!</v>
      </c>
      <c r="D97" s="84" t="str">
        <f t="shared" si="3"/>
        <v>#REF!</v>
      </c>
      <c r="E97" s="96"/>
      <c r="F97" s="102"/>
      <c r="G97" s="87" t="str">
        <f t="shared" si="4"/>
        <v/>
      </c>
      <c r="H97" s="88" t="str">
        <f t="shared" si="5"/>
        <v/>
      </c>
      <c r="I97" s="89" t="str">
        <f t="shared" si="6"/>
        <v/>
      </c>
      <c r="J97" s="96"/>
      <c r="K97" s="106"/>
      <c r="L97" s="107"/>
      <c r="M97" s="107"/>
      <c r="N97" s="92" t="str">
        <f>IFERROR(
ROUND(
IF(D97='Tabelas de Apoio'!$X$34,((K97*'Tabelas de Apoio'!$AB$34)+(L97*'Tabelas de Apoio'!$AD$34)+(M97*'Tabelas de Apoio'!$AF$34))/SUM('Tabelas de Apoio'!$AB$34:$AG$34),
IF(D97='Tabelas de Apoio'!$X$35,((K97*'Tabelas de Apoio'!$AB$35)+(L97*'Tabelas de Apoio'!$AD$35)+(M97*'Tabelas de Apoio'!$AF$35))/SUM('Tabelas de Apoio'!$AB$35:$AG$35),
IF(D97='Tabelas de Apoio'!$X$36,((K97*'Tabelas de Apoio'!$AB$36)+(L97*'Tabelas de Apoio'!$AD$36)+(M97*'Tabelas de Apoio'!$AF$36))/SUM('Tabelas de Apoio'!$AB$36:$AG$36),
IF(D97='Tabelas de Apoio'!$X$37,((K97*'Tabelas de Apoio'!$AB$37)+(L97*'Tabelas de Apoio'!$AD$37)+(M97*'Tabelas de Apoio'!$AF$37))/SUM('Tabelas de Apoio'!$AB$37:$AG$37),
IF(D97='Tabelas de Apoio'!$X$38,((K97*'Tabelas de Apoio'!$AB$38)+(L97*'Tabelas de Apoio'!$AD$38)+(M97*'Tabelas de Apoio'!$AF$38))/SUM('Tabelas de Apoio'!$AB$38:$AG$38),
IF(D97='Tabelas de Apoio'!$X$39,((K97*'Tabelas de Apoio'!$AB$39)+(L97*'Tabelas de Apoio'!$AD$39)+(M97*'Tabelas de Apoio'!$AF$39))/SUM('Tabelas de Apoio'!$AB$39:$AG$39),
IF(D97='Tabelas de Apoio'!$X$40,((K97*'Tabelas de Apoio'!$AB$40)+(L97*'Tabelas de Apoio'!$AD$40)+(M97*'Tabelas de Apoio'!$AF$40))/SUM('Tabelas de Apoio'!$AB$40:$AG$40),
IF(D97='Tabelas de Apoio'!$X$41,((K97*'Tabelas de Apoio'!$AB$41)+(L97*'Tabelas de Apoio'!$AD$41)+(M97*'Tabelas de Apoio'!$AF$41))/SUM('Tabelas de Apoio'!$AB$41:$AG$41),
IF(D97='Tabelas de Apoio'!$X$42,((K97*'Tabelas de Apoio'!$AB$42)+(L97*'Tabelas de Apoio'!$AD$42)+(M97*'Tabelas de Apoio'!$AF$42))/SUM('Tabelas de Apoio'!$AB$42:$AG$42),
IF(D97='Tabelas de Apoio'!$X$43,((K97*'Tabelas de Apoio'!$AB$43)+(L97*'Tabelas de Apoio'!$AD$43)+(M97*'Tabelas de Apoio'!$AF$43))/SUM('Tabelas de Apoio'!$AB$43:$AG$43),
IF(D97='Tabelas de Apoio'!$X$44,((K97*'Tabelas de Apoio'!$AB$44)+(L97*'Tabelas de Apoio'!$AD$44)+(M97*'Tabelas de Apoio'!$AF$44))/SUM('Tabelas de Apoio'!$AB$44:$AG$44),
IF(D97='Tabelas de Apoio'!$X$45,((K97*'Tabelas de Apoio'!$AB$45)+(L97*'Tabelas de Apoio'!$AD$45)+(M97*'Tabelas de Apoio'!$AF$45))/SUM('Tabelas de Apoio'!$AB$45:$AG$45),
IF(D97='Tabelas de Apoio'!$X$46,((K97*'Tabelas de Apoio'!$AB$46)+(L97*'Tabelas de Apoio'!$AD$46)+(M97*'Tabelas de Apoio'!$AF$46))/SUM('Tabelas de Apoio'!$AB$46:$AG$46),
IF(D97='Tabelas de Apoio'!$X$47,((K97*'Tabelas de Apoio'!$AB$47)+(L97*'Tabelas de Apoio'!$AD$47)+(M97*'Tabelas de Apoio'!$AF$47))/SUM('Tabelas de Apoio'!$AB$47:$AG$47),
IF(D97='Tabelas de Apoio'!$X$48,((K97*'Tabelas de Apoio'!$AB$48)+(L97*'Tabelas de Apoio'!$AD$48)+(M97*'Tabelas de Apoio'!$AF$48))/SUM('Tabelas de Apoio'!$AB$48:$AG$48),
IF(D97='Tabelas de Apoio'!$X$49,((K97*'Tabelas de Apoio'!$AB$49)+(L97*'Tabelas de Apoio'!$AD$49)+(M97*'Tabelas de Apoio'!$AF$49))/SUM('Tabelas de Apoio'!$AB$49:$AG$49),
IF(D97='Tabelas de Apoio'!$X$50,((K97*'Tabelas de Apoio'!$AB$50)+(L97*'Tabelas de Apoio'!$AD$50)+(M97*'Tabelas de Apoio'!$AF$50))/SUM('Tabelas de Apoio'!$AB$50:$AG$50),
IF(D97='Tabelas de Apoio'!$X$51,((K97*'Tabelas de Apoio'!$AB$51)+(L97*'Tabelas de Apoio'!$AD$51)+(M97*'Tabelas de Apoio'!$AF$51))/SUM('Tabelas de Apoio'!$AB$51:$AG$51),
IF(D97='Tabelas de Apoio'!$X$52,((K97*'Tabelas de Apoio'!$AB$52)+(L97*'Tabelas de Apoio'!$AD$52)+(M97*'Tabelas de Apoio'!$AF$52))/SUM('Tabelas de Apoio'!$AB$52:$AG$52),
IF(D97='Tabelas de Apoio'!$X$53,((K97*'Tabelas de Apoio'!$AB$53)+(L97*'Tabelas de Apoio'!$AD$53)+(M97*'Tabelas de Apoio'!$AF$53))/SUM('Tabelas de Apoio'!$AB$53:$AG$53),
)))))))))))))))))))),0),"-")</f>
        <v>-</v>
      </c>
      <c r="O97" s="96"/>
      <c r="P97" s="93" t="str">
        <f t="shared" si="7"/>
        <v>-</v>
      </c>
      <c r="Q97" s="94" t="str">
        <f>IFERROR(
VLOOKUP(P97,'Tabelas de Apoio'!$X$4:$Z$29,2,0),"-")</f>
        <v>-</v>
      </c>
      <c r="R97" s="95" t="str">
        <f>IFERROR(
VLOOKUP(P97,'Tabelas de Apoio'!$X$4:$Z$29,3,0),"-")</f>
        <v>-</v>
      </c>
      <c r="S97" s="54"/>
    </row>
    <row r="98" ht="45.0" customHeight="1">
      <c r="A98" s="82">
        <v>93.0</v>
      </c>
      <c r="B98" s="83" t="str">
        <f t="shared" si="1"/>
        <v>#REF!</v>
      </c>
      <c r="C98" s="83" t="str">
        <f t="shared" si="2"/>
        <v>#REF!</v>
      </c>
      <c r="D98" s="84" t="str">
        <f t="shared" si="3"/>
        <v>#REF!</v>
      </c>
      <c r="E98" s="96"/>
      <c r="F98" s="102"/>
      <c r="G98" s="87" t="str">
        <f t="shared" si="4"/>
        <v/>
      </c>
      <c r="H98" s="88" t="str">
        <f t="shared" si="5"/>
        <v/>
      </c>
      <c r="I98" s="89" t="str">
        <f t="shared" si="6"/>
        <v/>
      </c>
      <c r="J98" s="96"/>
      <c r="K98" s="106"/>
      <c r="L98" s="107"/>
      <c r="M98" s="107"/>
      <c r="N98" s="92" t="str">
        <f>IFERROR(
ROUND(
IF(D98='Tabelas de Apoio'!$X$34,((K98*'Tabelas de Apoio'!$AB$34)+(L98*'Tabelas de Apoio'!$AD$34)+(M98*'Tabelas de Apoio'!$AF$34))/SUM('Tabelas de Apoio'!$AB$34:$AG$34),
IF(D98='Tabelas de Apoio'!$X$35,((K98*'Tabelas de Apoio'!$AB$35)+(L98*'Tabelas de Apoio'!$AD$35)+(M98*'Tabelas de Apoio'!$AF$35))/SUM('Tabelas de Apoio'!$AB$35:$AG$35),
IF(D98='Tabelas de Apoio'!$X$36,((K98*'Tabelas de Apoio'!$AB$36)+(L98*'Tabelas de Apoio'!$AD$36)+(M98*'Tabelas de Apoio'!$AF$36))/SUM('Tabelas de Apoio'!$AB$36:$AG$36),
IF(D98='Tabelas de Apoio'!$X$37,((K98*'Tabelas de Apoio'!$AB$37)+(L98*'Tabelas de Apoio'!$AD$37)+(M98*'Tabelas de Apoio'!$AF$37))/SUM('Tabelas de Apoio'!$AB$37:$AG$37),
IF(D98='Tabelas de Apoio'!$X$38,((K98*'Tabelas de Apoio'!$AB$38)+(L98*'Tabelas de Apoio'!$AD$38)+(M98*'Tabelas de Apoio'!$AF$38))/SUM('Tabelas de Apoio'!$AB$38:$AG$38),
IF(D98='Tabelas de Apoio'!$X$39,((K98*'Tabelas de Apoio'!$AB$39)+(L98*'Tabelas de Apoio'!$AD$39)+(M98*'Tabelas de Apoio'!$AF$39))/SUM('Tabelas de Apoio'!$AB$39:$AG$39),
IF(D98='Tabelas de Apoio'!$X$40,((K98*'Tabelas de Apoio'!$AB$40)+(L98*'Tabelas de Apoio'!$AD$40)+(M98*'Tabelas de Apoio'!$AF$40))/SUM('Tabelas de Apoio'!$AB$40:$AG$40),
IF(D98='Tabelas de Apoio'!$X$41,((K98*'Tabelas de Apoio'!$AB$41)+(L98*'Tabelas de Apoio'!$AD$41)+(M98*'Tabelas de Apoio'!$AF$41))/SUM('Tabelas de Apoio'!$AB$41:$AG$41),
IF(D98='Tabelas de Apoio'!$X$42,((K98*'Tabelas de Apoio'!$AB$42)+(L98*'Tabelas de Apoio'!$AD$42)+(M98*'Tabelas de Apoio'!$AF$42))/SUM('Tabelas de Apoio'!$AB$42:$AG$42),
IF(D98='Tabelas de Apoio'!$X$43,((K98*'Tabelas de Apoio'!$AB$43)+(L98*'Tabelas de Apoio'!$AD$43)+(M98*'Tabelas de Apoio'!$AF$43))/SUM('Tabelas de Apoio'!$AB$43:$AG$43),
IF(D98='Tabelas de Apoio'!$X$44,((K98*'Tabelas de Apoio'!$AB$44)+(L98*'Tabelas de Apoio'!$AD$44)+(M98*'Tabelas de Apoio'!$AF$44))/SUM('Tabelas de Apoio'!$AB$44:$AG$44),
IF(D98='Tabelas de Apoio'!$X$45,((K98*'Tabelas de Apoio'!$AB$45)+(L98*'Tabelas de Apoio'!$AD$45)+(M98*'Tabelas de Apoio'!$AF$45))/SUM('Tabelas de Apoio'!$AB$45:$AG$45),
IF(D98='Tabelas de Apoio'!$X$46,((K98*'Tabelas de Apoio'!$AB$46)+(L98*'Tabelas de Apoio'!$AD$46)+(M98*'Tabelas de Apoio'!$AF$46))/SUM('Tabelas de Apoio'!$AB$46:$AG$46),
IF(D98='Tabelas de Apoio'!$X$47,((K98*'Tabelas de Apoio'!$AB$47)+(L98*'Tabelas de Apoio'!$AD$47)+(M98*'Tabelas de Apoio'!$AF$47))/SUM('Tabelas de Apoio'!$AB$47:$AG$47),
IF(D98='Tabelas de Apoio'!$X$48,((K98*'Tabelas de Apoio'!$AB$48)+(L98*'Tabelas de Apoio'!$AD$48)+(M98*'Tabelas de Apoio'!$AF$48))/SUM('Tabelas de Apoio'!$AB$48:$AG$48),
IF(D98='Tabelas de Apoio'!$X$49,((K98*'Tabelas de Apoio'!$AB$49)+(L98*'Tabelas de Apoio'!$AD$49)+(M98*'Tabelas de Apoio'!$AF$49))/SUM('Tabelas de Apoio'!$AB$49:$AG$49),
IF(D98='Tabelas de Apoio'!$X$50,((K98*'Tabelas de Apoio'!$AB$50)+(L98*'Tabelas de Apoio'!$AD$50)+(M98*'Tabelas de Apoio'!$AF$50))/SUM('Tabelas de Apoio'!$AB$50:$AG$50),
IF(D98='Tabelas de Apoio'!$X$51,((K98*'Tabelas de Apoio'!$AB$51)+(L98*'Tabelas de Apoio'!$AD$51)+(M98*'Tabelas de Apoio'!$AF$51))/SUM('Tabelas de Apoio'!$AB$51:$AG$51),
IF(D98='Tabelas de Apoio'!$X$52,((K98*'Tabelas de Apoio'!$AB$52)+(L98*'Tabelas de Apoio'!$AD$52)+(M98*'Tabelas de Apoio'!$AF$52))/SUM('Tabelas de Apoio'!$AB$52:$AG$52),
IF(D98='Tabelas de Apoio'!$X$53,((K98*'Tabelas de Apoio'!$AB$53)+(L98*'Tabelas de Apoio'!$AD$53)+(M98*'Tabelas de Apoio'!$AF$53))/SUM('Tabelas de Apoio'!$AB$53:$AG$53),
)))))))))))))))))))),0),"-")</f>
        <v>-</v>
      </c>
      <c r="O98" s="96"/>
      <c r="P98" s="93" t="str">
        <f t="shared" si="7"/>
        <v>-</v>
      </c>
      <c r="Q98" s="94" t="str">
        <f>IFERROR(
VLOOKUP(P98,'Tabelas de Apoio'!$X$4:$Z$29,2,0),"-")</f>
        <v>-</v>
      </c>
      <c r="R98" s="95" t="str">
        <f>IFERROR(
VLOOKUP(P98,'Tabelas de Apoio'!$X$4:$Z$29,3,0),"-")</f>
        <v>-</v>
      </c>
      <c r="S98" s="54"/>
    </row>
    <row r="99" ht="45.0" customHeight="1">
      <c r="A99" s="82">
        <v>94.0</v>
      </c>
      <c r="B99" s="83" t="str">
        <f t="shared" si="1"/>
        <v>#REF!</v>
      </c>
      <c r="C99" s="83" t="str">
        <f t="shared" si="2"/>
        <v>#REF!</v>
      </c>
      <c r="D99" s="84" t="str">
        <f t="shared" si="3"/>
        <v>#REF!</v>
      </c>
      <c r="E99" s="96"/>
      <c r="F99" s="102"/>
      <c r="G99" s="87" t="str">
        <f t="shared" si="4"/>
        <v/>
      </c>
      <c r="H99" s="88" t="str">
        <f t="shared" si="5"/>
        <v/>
      </c>
      <c r="I99" s="89" t="str">
        <f t="shared" si="6"/>
        <v/>
      </c>
      <c r="J99" s="96"/>
      <c r="K99" s="106"/>
      <c r="L99" s="107"/>
      <c r="M99" s="107"/>
      <c r="N99" s="92" t="str">
        <f>IFERROR(
ROUND(
IF(D99='Tabelas de Apoio'!$X$34,((K99*'Tabelas de Apoio'!$AB$34)+(L99*'Tabelas de Apoio'!$AD$34)+(M99*'Tabelas de Apoio'!$AF$34))/SUM('Tabelas de Apoio'!$AB$34:$AG$34),
IF(D99='Tabelas de Apoio'!$X$35,((K99*'Tabelas de Apoio'!$AB$35)+(L99*'Tabelas de Apoio'!$AD$35)+(M99*'Tabelas de Apoio'!$AF$35))/SUM('Tabelas de Apoio'!$AB$35:$AG$35),
IF(D99='Tabelas de Apoio'!$X$36,((K99*'Tabelas de Apoio'!$AB$36)+(L99*'Tabelas de Apoio'!$AD$36)+(M99*'Tabelas de Apoio'!$AF$36))/SUM('Tabelas de Apoio'!$AB$36:$AG$36),
IF(D99='Tabelas de Apoio'!$X$37,((K99*'Tabelas de Apoio'!$AB$37)+(L99*'Tabelas de Apoio'!$AD$37)+(M99*'Tabelas de Apoio'!$AF$37))/SUM('Tabelas de Apoio'!$AB$37:$AG$37),
IF(D99='Tabelas de Apoio'!$X$38,((K99*'Tabelas de Apoio'!$AB$38)+(L99*'Tabelas de Apoio'!$AD$38)+(M99*'Tabelas de Apoio'!$AF$38))/SUM('Tabelas de Apoio'!$AB$38:$AG$38),
IF(D99='Tabelas de Apoio'!$X$39,((K99*'Tabelas de Apoio'!$AB$39)+(L99*'Tabelas de Apoio'!$AD$39)+(M99*'Tabelas de Apoio'!$AF$39))/SUM('Tabelas de Apoio'!$AB$39:$AG$39),
IF(D99='Tabelas de Apoio'!$X$40,((K99*'Tabelas de Apoio'!$AB$40)+(L99*'Tabelas de Apoio'!$AD$40)+(M99*'Tabelas de Apoio'!$AF$40))/SUM('Tabelas de Apoio'!$AB$40:$AG$40),
IF(D99='Tabelas de Apoio'!$X$41,((K99*'Tabelas de Apoio'!$AB$41)+(L99*'Tabelas de Apoio'!$AD$41)+(M99*'Tabelas de Apoio'!$AF$41))/SUM('Tabelas de Apoio'!$AB$41:$AG$41),
IF(D99='Tabelas de Apoio'!$X$42,((K99*'Tabelas de Apoio'!$AB$42)+(L99*'Tabelas de Apoio'!$AD$42)+(M99*'Tabelas de Apoio'!$AF$42))/SUM('Tabelas de Apoio'!$AB$42:$AG$42),
IF(D99='Tabelas de Apoio'!$X$43,((K99*'Tabelas de Apoio'!$AB$43)+(L99*'Tabelas de Apoio'!$AD$43)+(M99*'Tabelas de Apoio'!$AF$43))/SUM('Tabelas de Apoio'!$AB$43:$AG$43),
IF(D99='Tabelas de Apoio'!$X$44,((K99*'Tabelas de Apoio'!$AB$44)+(L99*'Tabelas de Apoio'!$AD$44)+(M99*'Tabelas de Apoio'!$AF$44))/SUM('Tabelas de Apoio'!$AB$44:$AG$44),
IF(D99='Tabelas de Apoio'!$X$45,((K99*'Tabelas de Apoio'!$AB$45)+(L99*'Tabelas de Apoio'!$AD$45)+(M99*'Tabelas de Apoio'!$AF$45))/SUM('Tabelas de Apoio'!$AB$45:$AG$45),
IF(D99='Tabelas de Apoio'!$X$46,((K99*'Tabelas de Apoio'!$AB$46)+(L99*'Tabelas de Apoio'!$AD$46)+(M99*'Tabelas de Apoio'!$AF$46))/SUM('Tabelas de Apoio'!$AB$46:$AG$46),
IF(D99='Tabelas de Apoio'!$X$47,((K99*'Tabelas de Apoio'!$AB$47)+(L99*'Tabelas de Apoio'!$AD$47)+(M99*'Tabelas de Apoio'!$AF$47))/SUM('Tabelas de Apoio'!$AB$47:$AG$47),
IF(D99='Tabelas de Apoio'!$X$48,((K99*'Tabelas de Apoio'!$AB$48)+(L99*'Tabelas de Apoio'!$AD$48)+(M99*'Tabelas de Apoio'!$AF$48))/SUM('Tabelas de Apoio'!$AB$48:$AG$48),
IF(D99='Tabelas de Apoio'!$X$49,((K99*'Tabelas de Apoio'!$AB$49)+(L99*'Tabelas de Apoio'!$AD$49)+(M99*'Tabelas de Apoio'!$AF$49))/SUM('Tabelas de Apoio'!$AB$49:$AG$49),
IF(D99='Tabelas de Apoio'!$X$50,((K99*'Tabelas de Apoio'!$AB$50)+(L99*'Tabelas de Apoio'!$AD$50)+(M99*'Tabelas de Apoio'!$AF$50))/SUM('Tabelas de Apoio'!$AB$50:$AG$50),
IF(D99='Tabelas de Apoio'!$X$51,((K99*'Tabelas de Apoio'!$AB$51)+(L99*'Tabelas de Apoio'!$AD$51)+(M99*'Tabelas de Apoio'!$AF$51))/SUM('Tabelas de Apoio'!$AB$51:$AG$51),
IF(D99='Tabelas de Apoio'!$X$52,((K99*'Tabelas de Apoio'!$AB$52)+(L99*'Tabelas de Apoio'!$AD$52)+(M99*'Tabelas de Apoio'!$AF$52))/SUM('Tabelas de Apoio'!$AB$52:$AG$52),
IF(D99='Tabelas de Apoio'!$X$53,((K99*'Tabelas de Apoio'!$AB$53)+(L99*'Tabelas de Apoio'!$AD$53)+(M99*'Tabelas de Apoio'!$AF$53))/SUM('Tabelas de Apoio'!$AB$53:$AG$53),
)))))))))))))))))))),0),"-")</f>
        <v>-</v>
      </c>
      <c r="O99" s="96"/>
      <c r="P99" s="93" t="str">
        <f t="shared" si="7"/>
        <v>-</v>
      </c>
      <c r="Q99" s="94" t="str">
        <f>IFERROR(
VLOOKUP(P99,'Tabelas de Apoio'!$X$4:$Z$29,2,0),"-")</f>
        <v>-</v>
      </c>
      <c r="R99" s="95" t="str">
        <f>IFERROR(
VLOOKUP(P99,'Tabelas de Apoio'!$X$4:$Z$29,3,0),"-")</f>
        <v>-</v>
      </c>
      <c r="S99" s="54"/>
    </row>
    <row r="100" ht="45.0" customHeight="1">
      <c r="A100" s="82">
        <v>95.0</v>
      </c>
      <c r="B100" s="83" t="str">
        <f t="shared" si="1"/>
        <v>#REF!</v>
      </c>
      <c r="C100" s="83" t="str">
        <f t="shared" si="2"/>
        <v>#REF!</v>
      </c>
      <c r="D100" s="84" t="str">
        <f t="shared" si="3"/>
        <v>#REF!</v>
      </c>
      <c r="E100" s="96"/>
      <c r="F100" s="102"/>
      <c r="G100" s="87" t="str">
        <f t="shared" si="4"/>
        <v/>
      </c>
      <c r="H100" s="88" t="str">
        <f t="shared" si="5"/>
        <v/>
      </c>
      <c r="I100" s="89" t="str">
        <f t="shared" si="6"/>
        <v/>
      </c>
      <c r="J100" s="96"/>
      <c r="K100" s="106"/>
      <c r="L100" s="107"/>
      <c r="M100" s="107"/>
      <c r="N100" s="92" t="str">
        <f>IFERROR(
ROUND(
IF(D100='Tabelas de Apoio'!$X$34,((K100*'Tabelas de Apoio'!$AB$34)+(L100*'Tabelas de Apoio'!$AD$34)+(M100*'Tabelas de Apoio'!$AF$34))/SUM('Tabelas de Apoio'!$AB$34:$AG$34),
IF(D100='Tabelas de Apoio'!$X$35,((K100*'Tabelas de Apoio'!$AB$35)+(L100*'Tabelas de Apoio'!$AD$35)+(M100*'Tabelas de Apoio'!$AF$35))/SUM('Tabelas de Apoio'!$AB$35:$AG$35),
IF(D100='Tabelas de Apoio'!$X$36,((K100*'Tabelas de Apoio'!$AB$36)+(L100*'Tabelas de Apoio'!$AD$36)+(M100*'Tabelas de Apoio'!$AF$36))/SUM('Tabelas de Apoio'!$AB$36:$AG$36),
IF(D100='Tabelas de Apoio'!$X$37,((K100*'Tabelas de Apoio'!$AB$37)+(L100*'Tabelas de Apoio'!$AD$37)+(M100*'Tabelas de Apoio'!$AF$37))/SUM('Tabelas de Apoio'!$AB$37:$AG$37),
IF(D100='Tabelas de Apoio'!$X$38,((K100*'Tabelas de Apoio'!$AB$38)+(L100*'Tabelas de Apoio'!$AD$38)+(M100*'Tabelas de Apoio'!$AF$38))/SUM('Tabelas de Apoio'!$AB$38:$AG$38),
IF(D100='Tabelas de Apoio'!$X$39,((K100*'Tabelas de Apoio'!$AB$39)+(L100*'Tabelas de Apoio'!$AD$39)+(M100*'Tabelas de Apoio'!$AF$39))/SUM('Tabelas de Apoio'!$AB$39:$AG$39),
IF(D100='Tabelas de Apoio'!$X$40,((K100*'Tabelas de Apoio'!$AB$40)+(L100*'Tabelas de Apoio'!$AD$40)+(M100*'Tabelas de Apoio'!$AF$40))/SUM('Tabelas de Apoio'!$AB$40:$AG$40),
IF(D100='Tabelas de Apoio'!$X$41,((K100*'Tabelas de Apoio'!$AB$41)+(L100*'Tabelas de Apoio'!$AD$41)+(M100*'Tabelas de Apoio'!$AF$41))/SUM('Tabelas de Apoio'!$AB$41:$AG$41),
IF(D100='Tabelas de Apoio'!$X$42,((K100*'Tabelas de Apoio'!$AB$42)+(L100*'Tabelas de Apoio'!$AD$42)+(M100*'Tabelas de Apoio'!$AF$42))/SUM('Tabelas de Apoio'!$AB$42:$AG$42),
IF(D100='Tabelas de Apoio'!$X$43,((K100*'Tabelas de Apoio'!$AB$43)+(L100*'Tabelas de Apoio'!$AD$43)+(M100*'Tabelas de Apoio'!$AF$43))/SUM('Tabelas de Apoio'!$AB$43:$AG$43),
IF(D100='Tabelas de Apoio'!$X$44,((K100*'Tabelas de Apoio'!$AB$44)+(L100*'Tabelas de Apoio'!$AD$44)+(M100*'Tabelas de Apoio'!$AF$44))/SUM('Tabelas de Apoio'!$AB$44:$AG$44),
IF(D100='Tabelas de Apoio'!$X$45,((K100*'Tabelas de Apoio'!$AB$45)+(L100*'Tabelas de Apoio'!$AD$45)+(M100*'Tabelas de Apoio'!$AF$45))/SUM('Tabelas de Apoio'!$AB$45:$AG$45),
IF(D100='Tabelas de Apoio'!$X$46,((K100*'Tabelas de Apoio'!$AB$46)+(L100*'Tabelas de Apoio'!$AD$46)+(M100*'Tabelas de Apoio'!$AF$46))/SUM('Tabelas de Apoio'!$AB$46:$AG$46),
IF(D100='Tabelas de Apoio'!$X$47,((K100*'Tabelas de Apoio'!$AB$47)+(L100*'Tabelas de Apoio'!$AD$47)+(M100*'Tabelas de Apoio'!$AF$47))/SUM('Tabelas de Apoio'!$AB$47:$AG$47),
IF(D100='Tabelas de Apoio'!$X$48,((K100*'Tabelas de Apoio'!$AB$48)+(L100*'Tabelas de Apoio'!$AD$48)+(M100*'Tabelas de Apoio'!$AF$48))/SUM('Tabelas de Apoio'!$AB$48:$AG$48),
IF(D100='Tabelas de Apoio'!$X$49,((K100*'Tabelas de Apoio'!$AB$49)+(L100*'Tabelas de Apoio'!$AD$49)+(M100*'Tabelas de Apoio'!$AF$49))/SUM('Tabelas de Apoio'!$AB$49:$AG$49),
IF(D100='Tabelas de Apoio'!$X$50,((K100*'Tabelas de Apoio'!$AB$50)+(L100*'Tabelas de Apoio'!$AD$50)+(M100*'Tabelas de Apoio'!$AF$50))/SUM('Tabelas de Apoio'!$AB$50:$AG$50),
IF(D100='Tabelas de Apoio'!$X$51,((K100*'Tabelas de Apoio'!$AB$51)+(L100*'Tabelas de Apoio'!$AD$51)+(M100*'Tabelas de Apoio'!$AF$51))/SUM('Tabelas de Apoio'!$AB$51:$AG$51),
IF(D100='Tabelas de Apoio'!$X$52,((K100*'Tabelas de Apoio'!$AB$52)+(L100*'Tabelas de Apoio'!$AD$52)+(M100*'Tabelas de Apoio'!$AF$52))/SUM('Tabelas de Apoio'!$AB$52:$AG$52),
IF(D100='Tabelas de Apoio'!$X$53,((K100*'Tabelas de Apoio'!$AB$53)+(L100*'Tabelas de Apoio'!$AD$53)+(M100*'Tabelas de Apoio'!$AF$53))/SUM('Tabelas de Apoio'!$AB$53:$AG$53),
)))))))))))))))))))),0),"-")</f>
        <v>-</v>
      </c>
      <c r="O100" s="96"/>
      <c r="P100" s="93" t="str">
        <f t="shared" si="7"/>
        <v>-</v>
      </c>
      <c r="Q100" s="94" t="str">
        <f>IFERROR(
VLOOKUP(P100,'Tabelas de Apoio'!$X$4:$Z$29,2,0),"-")</f>
        <v>-</v>
      </c>
      <c r="R100" s="95" t="str">
        <f>IFERROR(
VLOOKUP(P100,'Tabelas de Apoio'!$X$4:$Z$29,3,0),"-")</f>
        <v>-</v>
      </c>
      <c r="S100" s="54"/>
    </row>
    <row r="101" ht="45.0" customHeight="1">
      <c r="A101" s="82">
        <v>96.0</v>
      </c>
      <c r="B101" s="83" t="str">
        <f t="shared" si="1"/>
        <v>#REF!</v>
      </c>
      <c r="C101" s="83" t="str">
        <f t="shared" si="2"/>
        <v>#REF!</v>
      </c>
      <c r="D101" s="84" t="str">
        <f t="shared" si="3"/>
        <v>#REF!</v>
      </c>
      <c r="E101" s="96"/>
      <c r="F101" s="102"/>
      <c r="G101" s="87" t="str">
        <f t="shared" si="4"/>
        <v/>
      </c>
      <c r="H101" s="88" t="str">
        <f t="shared" si="5"/>
        <v/>
      </c>
      <c r="I101" s="89" t="str">
        <f t="shared" si="6"/>
        <v/>
      </c>
      <c r="J101" s="96"/>
      <c r="K101" s="106"/>
      <c r="L101" s="107"/>
      <c r="M101" s="107"/>
      <c r="N101" s="92" t="str">
        <f>IFERROR(
ROUND(
IF(D101='Tabelas de Apoio'!$X$34,((K101*'Tabelas de Apoio'!$AB$34)+(L101*'Tabelas de Apoio'!$AD$34)+(M101*'Tabelas de Apoio'!$AF$34))/SUM('Tabelas de Apoio'!$AB$34:$AG$34),
IF(D101='Tabelas de Apoio'!$X$35,((K101*'Tabelas de Apoio'!$AB$35)+(L101*'Tabelas de Apoio'!$AD$35)+(M101*'Tabelas de Apoio'!$AF$35))/SUM('Tabelas de Apoio'!$AB$35:$AG$35),
IF(D101='Tabelas de Apoio'!$X$36,((K101*'Tabelas de Apoio'!$AB$36)+(L101*'Tabelas de Apoio'!$AD$36)+(M101*'Tabelas de Apoio'!$AF$36))/SUM('Tabelas de Apoio'!$AB$36:$AG$36),
IF(D101='Tabelas de Apoio'!$X$37,((K101*'Tabelas de Apoio'!$AB$37)+(L101*'Tabelas de Apoio'!$AD$37)+(M101*'Tabelas de Apoio'!$AF$37))/SUM('Tabelas de Apoio'!$AB$37:$AG$37),
IF(D101='Tabelas de Apoio'!$X$38,((K101*'Tabelas de Apoio'!$AB$38)+(L101*'Tabelas de Apoio'!$AD$38)+(M101*'Tabelas de Apoio'!$AF$38))/SUM('Tabelas de Apoio'!$AB$38:$AG$38),
IF(D101='Tabelas de Apoio'!$X$39,((K101*'Tabelas de Apoio'!$AB$39)+(L101*'Tabelas de Apoio'!$AD$39)+(M101*'Tabelas de Apoio'!$AF$39))/SUM('Tabelas de Apoio'!$AB$39:$AG$39),
IF(D101='Tabelas de Apoio'!$X$40,((K101*'Tabelas de Apoio'!$AB$40)+(L101*'Tabelas de Apoio'!$AD$40)+(M101*'Tabelas de Apoio'!$AF$40))/SUM('Tabelas de Apoio'!$AB$40:$AG$40),
IF(D101='Tabelas de Apoio'!$X$41,((K101*'Tabelas de Apoio'!$AB$41)+(L101*'Tabelas de Apoio'!$AD$41)+(M101*'Tabelas de Apoio'!$AF$41))/SUM('Tabelas de Apoio'!$AB$41:$AG$41),
IF(D101='Tabelas de Apoio'!$X$42,((K101*'Tabelas de Apoio'!$AB$42)+(L101*'Tabelas de Apoio'!$AD$42)+(M101*'Tabelas de Apoio'!$AF$42))/SUM('Tabelas de Apoio'!$AB$42:$AG$42),
IF(D101='Tabelas de Apoio'!$X$43,((K101*'Tabelas de Apoio'!$AB$43)+(L101*'Tabelas de Apoio'!$AD$43)+(M101*'Tabelas de Apoio'!$AF$43))/SUM('Tabelas de Apoio'!$AB$43:$AG$43),
IF(D101='Tabelas de Apoio'!$X$44,((K101*'Tabelas de Apoio'!$AB$44)+(L101*'Tabelas de Apoio'!$AD$44)+(M101*'Tabelas de Apoio'!$AF$44))/SUM('Tabelas de Apoio'!$AB$44:$AG$44),
IF(D101='Tabelas de Apoio'!$X$45,((K101*'Tabelas de Apoio'!$AB$45)+(L101*'Tabelas de Apoio'!$AD$45)+(M101*'Tabelas de Apoio'!$AF$45))/SUM('Tabelas de Apoio'!$AB$45:$AG$45),
IF(D101='Tabelas de Apoio'!$X$46,((K101*'Tabelas de Apoio'!$AB$46)+(L101*'Tabelas de Apoio'!$AD$46)+(M101*'Tabelas de Apoio'!$AF$46))/SUM('Tabelas de Apoio'!$AB$46:$AG$46),
IF(D101='Tabelas de Apoio'!$X$47,((K101*'Tabelas de Apoio'!$AB$47)+(L101*'Tabelas de Apoio'!$AD$47)+(M101*'Tabelas de Apoio'!$AF$47))/SUM('Tabelas de Apoio'!$AB$47:$AG$47),
IF(D101='Tabelas de Apoio'!$X$48,((K101*'Tabelas de Apoio'!$AB$48)+(L101*'Tabelas de Apoio'!$AD$48)+(M101*'Tabelas de Apoio'!$AF$48))/SUM('Tabelas de Apoio'!$AB$48:$AG$48),
IF(D101='Tabelas de Apoio'!$X$49,((K101*'Tabelas de Apoio'!$AB$49)+(L101*'Tabelas de Apoio'!$AD$49)+(M101*'Tabelas de Apoio'!$AF$49))/SUM('Tabelas de Apoio'!$AB$49:$AG$49),
IF(D101='Tabelas de Apoio'!$X$50,((K101*'Tabelas de Apoio'!$AB$50)+(L101*'Tabelas de Apoio'!$AD$50)+(M101*'Tabelas de Apoio'!$AF$50))/SUM('Tabelas de Apoio'!$AB$50:$AG$50),
IF(D101='Tabelas de Apoio'!$X$51,((K101*'Tabelas de Apoio'!$AB$51)+(L101*'Tabelas de Apoio'!$AD$51)+(M101*'Tabelas de Apoio'!$AF$51))/SUM('Tabelas de Apoio'!$AB$51:$AG$51),
IF(D101='Tabelas de Apoio'!$X$52,((K101*'Tabelas de Apoio'!$AB$52)+(L101*'Tabelas de Apoio'!$AD$52)+(M101*'Tabelas de Apoio'!$AF$52))/SUM('Tabelas de Apoio'!$AB$52:$AG$52),
IF(D101='Tabelas de Apoio'!$X$53,((K101*'Tabelas de Apoio'!$AB$53)+(L101*'Tabelas de Apoio'!$AD$53)+(M101*'Tabelas de Apoio'!$AF$53))/SUM('Tabelas de Apoio'!$AB$53:$AG$53),
)))))))))))))))))))),0),"-")</f>
        <v>-</v>
      </c>
      <c r="O101" s="96"/>
      <c r="P101" s="93" t="str">
        <f t="shared" si="7"/>
        <v>-</v>
      </c>
      <c r="Q101" s="94" t="str">
        <f>IFERROR(
VLOOKUP(P101,'Tabelas de Apoio'!$X$4:$Z$29,2,0),"-")</f>
        <v>-</v>
      </c>
      <c r="R101" s="95" t="str">
        <f>IFERROR(
VLOOKUP(P101,'Tabelas de Apoio'!$X$4:$Z$29,3,0),"-")</f>
        <v>-</v>
      </c>
      <c r="S101" s="54"/>
    </row>
    <row r="102" ht="45.0" customHeight="1">
      <c r="A102" s="82">
        <v>97.0</v>
      </c>
      <c r="B102" s="83" t="str">
        <f t="shared" si="1"/>
        <v>#REF!</v>
      </c>
      <c r="C102" s="83" t="str">
        <f t="shared" si="2"/>
        <v>#REF!</v>
      </c>
      <c r="D102" s="84" t="str">
        <f t="shared" si="3"/>
        <v>#REF!</v>
      </c>
      <c r="E102" s="96"/>
      <c r="F102" s="102"/>
      <c r="G102" s="87" t="str">
        <f t="shared" si="4"/>
        <v/>
      </c>
      <c r="H102" s="88" t="str">
        <f t="shared" si="5"/>
        <v/>
      </c>
      <c r="I102" s="89" t="str">
        <f t="shared" si="6"/>
        <v/>
      </c>
      <c r="J102" s="96"/>
      <c r="K102" s="106"/>
      <c r="L102" s="107"/>
      <c r="M102" s="107"/>
      <c r="N102" s="92" t="str">
        <f>IFERROR(
ROUND(
IF(D102='Tabelas de Apoio'!$X$34,((K102*'Tabelas de Apoio'!$AB$34)+(L102*'Tabelas de Apoio'!$AD$34)+(M102*'Tabelas de Apoio'!$AF$34))/SUM('Tabelas de Apoio'!$AB$34:$AG$34),
IF(D102='Tabelas de Apoio'!$X$35,((K102*'Tabelas de Apoio'!$AB$35)+(L102*'Tabelas de Apoio'!$AD$35)+(M102*'Tabelas de Apoio'!$AF$35))/SUM('Tabelas de Apoio'!$AB$35:$AG$35),
IF(D102='Tabelas de Apoio'!$X$36,((K102*'Tabelas de Apoio'!$AB$36)+(L102*'Tabelas de Apoio'!$AD$36)+(M102*'Tabelas de Apoio'!$AF$36))/SUM('Tabelas de Apoio'!$AB$36:$AG$36),
IF(D102='Tabelas de Apoio'!$X$37,((K102*'Tabelas de Apoio'!$AB$37)+(L102*'Tabelas de Apoio'!$AD$37)+(M102*'Tabelas de Apoio'!$AF$37))/SUM('Tabelas de Apoio'!$AB$37:$AG$37),
IF(D102='Tabelas de Apoio'!$X$38,((K102*'Tabelas de Apoio'!$AB$38)+(L102*'Tabelas de Apoio'!$AD$38)+(M102*'Tabelas de Apoio'!$AF$38))/SUM('Tabelas de Apoio'!$AB$38:$AG$38),
IF(D102='Tabelas de Apoio'!$X$39,((K102*'Tabelas de Apoio'!$AB$39)+(L102*'Tabelas de Apoio'!$AD$39)+(M102*'Tabelas de Apoio'!$AF$39))/SUM('Tabelas de Apoio'!$AB$39:$AG$39),
IF(D102='Tabelas de Apoio'!$X$40,((K102*'Tabelas de Apoio'!$AB$40)+(L102*'Tabelas de Apoio'!$AD$40)+(M102*'Tabelas de Apoio'!$AF$40))/SUM('Tabelas de Apoio'!$AB$40:$AG$40),
IF(D102='Tabelas de Apoio'!$X$41,((K102*'Tabelas de Apoio'!$AB$41)+(L102*'Tabelas de Apoio'!$AD$41)+(M102*'Tabelas de Apoio'!$AF$41))/SUM('Tabelas de Apoio'!$AB$41:$AG$41),
IF(D102='Tabelas de Apoio'!$X$42,((K102*'Tabelas de Apoio'!$AB$42)+(L102*'Tabelas de Apoio'!$AD$42)+(M102*'Tabelas de Apoio'!$AF$42))/SUM('Tabelas de Apoio'!$AB$42:$AG$42),
IF(D102='Tabelas de Apoio'!$X$43,((K102*'Tabelas de Apoio'!$AB$43)+(L102*'Tabelas de Apoio'!$AD$43)+(M102*'Tabelas de Apoio'!$AF$43))/SUM('Tabelas de Apoio'!$AB$43:$AG$43),
IF(D102='Tabelas de Apoio'!$X$44,((K102*'Tabelas de Apoio'!$AB$44)+(L102*'Tabelas de Apoio'!$AD$44)+(M102*'Tabelas de Apoio'!$AF$44))/SUM('Tabelas de Apoio'!$AB$44:$AG$44),
IF(D102='Tabelas de Apoio'!$X$45,((K102*'Tabelas de Apoio'!$AB$45)+(L102*'Tabelas de Apoio'!$AD$45)+(M102*'Tabelas de Apoio'!$AF$45))/SUM('Tabelas de Apoio'!$AB$45:$AG$45),
IF(D102='Tabelas de Apoio'!$X$46,((K102*'Tabelas de Apoio'!$AB$46)+(L102*'Tabelas de Apoio'!$AD$46)+(M102*'Tabelas de Apoio'!$AF$46))/SUM('Tabelas de Apoio'!$AB$46:$AG$46),
IF(D102='Tabelas de Apoio'!$X$47,((K102*'Tabelas de Apoio'!$AB$47)+(L102*'Tabelas de Apoio'!$AD$47)+(M102*'Tabelas de Apoio'!$AF$47))/SUM('Tabelas de Apoio'!$AB$47:$AG$47),
IF(D102='Tabelas de Apoio'!$X$48,((K102*'Tabelas de Apoio'!$AB$48)+(L102*'Tabelas de Apoio'!$AD$48)+(M102*'Tabelas de Apoio'!$AF$48))/SUM('Tabelas de Apoio'!$AB$48:$AG$48),
IF(D102='Tabelas de Apoio'!$X$49,((K102*'Tabelas de Apoio'!$AB$49)+(L102*'Tabelas de Apoio'!$AD$49)+(M102*'Tabelas de Apoio'!$AF$49))/SUM('Tabelas de Apoio'!$AB$49:$AG$49),
IF(D102='Tabelas de Apoio'!$X$50,((K102*'Tabelas de Apoio'!$AB$50)+(L102*'Tabelas de Apoio'!$AD$50)+(M102*'Tabelas de Apoio'!$AF$50))/SUM('Tabelas de Apoio'!$AB$50:$AG$50),
IF(D102='Tabelas de Apoio'!$X$51,((K102*'Tabelas de Apoio'!$AB$51)+(L102*'Tabelas de Apoio'!$AD$51)+(M102*'Tabelas de Apoio'!$AF$51))/SUM('Tabelas de Apoio'!$AB$51:$AG$51),
IF(D102='Tabelas de Apoio'!$X$52,((K102*'Tabelas de Apoio'!$AB$52)+(L102*'Tabelas de Apoio'!$AD$52)+(M102*'Tabelas de Apoio'!$AF$52))/SUM('Tabelas de Apoio'!$AB$52:$AG$52),
IF(D102='Tabelas de Apoio'!$X$53,((K102*'Tabelas de Apoio'!$AB$53)+(L102*'Tabelas de Apoio'!$AD$53)+(M102*'Tabelas de Apoio'!$AF$53))/SUM('Tabelas de Apoio'!$AB$53:$AG$53),
)))))))))))))))))))),0),"-")</f>
        <v>-</v>
      </c>
      <c r="O102" s="96"/>
      <c r="P102" s="93" t="str">
        <f t="shared" si="7"/>
        <v>-</v>
      </c>
      <c r="Q102" s="94" t="str">
        <f>IFERROR(
VLOOKUP(P102,'Tabelas de Apoio'!$X$4:$Z$29,2,0),"-")</f>
        <v>-</v>
      </c>
      <c r="R102" s="95" t="str">
        <f>IFERROR(
VLOOKUP(P102,'Tabelas de Apoio'!$X$4:$Z$29,3,0),"-")</f>
        <v>-</v>
      </c>
      <c r="S102" s="54"/>
    </row>
    <row r="103" ht="45.0" customHeight="1">
      <c r="A103" s="82">
        <v>98.0</v>
      </c>
      <c r="B103" s="83" t="str">
        <f t="shared" si="1"/>
        <v>#REF!</v>
      </c>
      <c r="C103" s="83" t="str">
        <f t="shared" si="2"/>
        <v>#REF!</v>
      </c>
      <c r="D103" s="84" t="str">
        <f t="shared" si="3"/>
        <v>#REF!</v>
      </c>
      <c r="E103" s="96"/>
      <c r="F103" s="102"/>
      <c r="G103" s="87" t="str">
        <f t="shared" si="4"/>
        <v/>
      </c>
      <c r="H103" s="88" t="str">
        <f t="shared" si="5"/>
        <v/>
      </c>
      <c r="I103" s="89" t="str">
        <f t="shared" si="6"/>
        <v/>
      </c>
      <c r="J103" s="96"/>
      <c r="K103" s="106"/>
      <c r="L103" s="107"/>
      <c r="M103" s="107"/>
      <c r="N103" s="92" t="str">
        <f>IFERROR(
ROUND(
IF(D103='Tabelas de Apoio'!$X$34,((K103*'Tabelas de Apoio'!$AB$34)+(L103*'Tabelas de Apoio'!$AD$34)+(M103*'Tabelas de Apoio'!$AF$34))/SUM('Tabelas de Apoio'!$AB$34:$AG$34),
IF(D103='Tabelas de Apoio'!$X$35,((K103*'Tabelas de Apoio'!$AB$35)+(L103*'Tabelas de Apoio'!$AD$35)+(M103*'Tabelas de Apoio'!$AF$35))/SUM('Tabelas de Apoio'!$AB$35:$AG$35),
IF(D103='Tabelas de Apoio'!$X$36,((K103*'Tabelas de Apoio'!$AB$36)+(L103*'Tabelas de Apoio'!$AD$36)+(M103*'Tabelas de Apoio'!$AF$36))/SUM('Tabelas de Apoio'!$AB$36:$AG$36),
IF(D103='Tabelas de Apoio'!$X$37,((K103*'Tabelas de Apoio'!$AB$37)+(L103*'Tabelas de Apoio'!$AD$37)+(M103*'Tabelas de Apoio'!$AF$37))/SUM('Tabelas de Apoio'!$AB$37:$AG$37),
IF(D103='Tabelas de Apoio'!$X$38,((K103*'Tabelas de Apoio'!$AB$38)+(L103*'Tabelas de Apoio'!$AD$38)+(M103*'Tabelas de Apoio'!$AF$38))/SUM('Tabelas de Apoio'!$AB$38:$AG$38),
IF(D103='Tabelas de Apoio'!$X$39,((K103*'Tabelas de Apoio'!$AB$39)+(L103*'Tabelas de Apoio'!$AD$39)+(M103*'Tabelas de Apoio'!$AF$39))/SUM('Tabelas de Apoio'!$AB$39:$AG$39),
IF(D103='Tabelas de Apoio'!$X$40,((K103*'Tabelas de Apoio'!$AB$40)+(L103*'Tabelas de Apoio'!$AD$40)+(M103*'Tabelas de Apoio'!$AF$40))/SUM('Tabelas de Apoio'!$AB$40:$AG$40),
IF(D103='Tabelas de Apoio'!$X$41,((K103*'Tabelas de Apoio'!$AB$41)+(L103*'Tabelas de Apoio'!$AD$41)+(M103*'Tabelas de Apoio'!$AF$41))/SUM('Tabelas de Apoio'!$AB$41:$AG$41),
IF(D103='Tabelas de Apoio'!$X$42,((K103*'Tabelas de Apoio'!$AB$42)+(L103*'Tabelas de Apoio'!$AD$42)+(M103*'Tabelas de Apoio'!$AF$42))/SUM('Tabelas de Apoio'!$AB$42:$AG$42),
IF(D103='Tabelas de Apoio'!$X$43,((K103*'Tabelas de Apoio'!$AB$43)+(L103*'Tabelas de Apoio'!$AD$43)+(M103*'Tabelas de Apoio'!$AF$43))/SUM('Tabelas de Apoio'!$AB$43:$AG$43),
IF(D103='Tabelas de Apoio'!$X$44,((K103*'Tabelas de Apoio'!$AB$44)+(L103*'Tabelas de Apoio'!$AD$44)+(M103*'Tabelas de Apoio'!$AF$44))/SUM('Tabelas de Apoio'!$AB$44:$AG$44),
IF(D103='Tabelas de Apoio'!$X$45,((K103*'Tabelas de Apoio'!$AB$45)+(L103*'Tabelas de Apoio'!$AD$45)+(M103*'Tabelas de Apoio'!$AF$45))/SUM('Tabelas de Apoio'!$AB$45:$AG$45),
IF(D103='Tabelas de Apoio'!$X$46,((K103*'Tabelas de Apoio'!$AB$46)+(L103*'Tabelas de Apoio'!$AD$46)+(M103*'Tabelas de Apoio'!$AF$46))/SUM('Tabelas de Apoio'!$AB$46:$AG$46),
IF(D103='Tabelas de Apoio'!$X$47,((K103*'Tabelas de Apoio'!$AB$47)+(L103*'Tabelas de Apoio'!$AD$47)+(M103*'Tabelas de Apoio'!$AF$47))/SUM('Tabelas de Apoio'!$AB$47:$AG$47),
IF(D103='Tabelas de Apoio'!$X$48,((K103*'Tabelas de Apoio'!$AB$48)+(L103*'Tabelas de Apoio'!$AD$48)+(M103*'Tabelas de Apoio'!$AF$48))/SUM('Tabelas de Apoio'!$AB$48:$AG$48),
IF(D103='Tabelas de Apoio'!$X$49,((K103*'Tabelas de Apoio'!$AB$49)+(L103*'Tabelas de Apoio'!$AD$49)+(M103*'Tabelas de Apoio'!$AF$49))/SUM('Tabelas de Apoio'!$AB$49:$AG$49),
IF(D103='Tabelas de Apoio'!$X$50,((K103*'Tabelas de Apoio'!$AB$50)+(L103*'Tabelas de Apoio'!$AD$50)+(M103*'Tabelas de Apoio'!$AF$50))/SUM('Tabelas de Apoio'!$AB$50:$AG$50),
IF(D103='Tabelas de Apoio'!$X$51,((K103*'Tabelas de Apoio'!$AB$51)+(L103*'Tabelas de Apoio'!$AD$51)+(M103*'Tabelas de Apoio'!$AF$51))/SUM('Tabelas de Apoio'!$AB$51:$AG$51),
IF(D103='Tabelas de Apoio'!$X$52,((K103*'Tabelas de Apoio'!$AB$52)+(L103*'Tabelas de Apoio'!$AD$52)+(M103*'Tabelas de Apoio'!$AF$52))/SUM('Tabelas de Apoio'!$AB$52:$AG$52),
IF(D103='Tabelas de Apoio'!$X$53,((K103*'Tabelas de Apoio'!$AB$53)+(L103*'Tabelas de Apoio'!$AD$53)+(M103*'Tabelas de Apoio'!$AF$53))/SUM('Tabelas de Apoio'!$AB$53:$AG$53),
)))))))))))))))))))),0),"-")</f>
        <v>-</v>
      </c>
      <c r="O103" s="96"/>
      <c r="P103" s="93" t="str">
        <f t="shared" si="7"/>
        <v>-</v>
      </c>
      <c r="Q103" s="94" t="str">
        <f>IFERROR(
VLOOKUP(P103,'Tabelas de Apoio'!$X$4:$Z$29,2,0),"-")</f>
        <v>-</v>
      </c>
      <c r="R103" s="95" t="str">
        <f>IFERROR(
VLOOKUP(P103,'Tabelas de Apoio'!$X$4:$Z$29,3,0),"-")</f>
        <v>-</v>
      </c>
      <c r="S103" s="54"/>
    </row>
    <row r="104" ht="45.0" customHeight="1">
      <c r="A104" s="82">
        <v>99.0</v>
      </c>
      <c r="B104" s="83" t="str">
        <f t="shared" si="1"/>
        <v>#REF!</v>
      </c>
      <c r="C104" s="83" t="str">
        <f t="shared" si="2"/>
        <v>#REF!</v>
      </c>
      <c r="D104" s="84" t="str">
        <f t="shared" si="3"/>
        <v>#REF!</v>
      </c>
      <c r="E104" s="96"/>
      <c r="F104" s="102"/>
      <c r="G104" s="87" t="str">
        <f t="shared" si="4"/>
        <v/>
      </c>
      <c r="H104" s="88" t="str">
        <f t="shared" si="5"/>
        <v/>
      </c>
      <c r="I104" s="89" t="str">
        <f t="shared" si="6"/>
        <v/>
      </c>
      <c r="J104" s="96"/>
      <c r="K104" s="106"/>
      <c r="L104" s="107"/>
      <c r="M104" s="107"/>
      <c r="N104" s="92" t="str">
        <f>IFERROR(
ROUND(
IF(D104='Tabelas de Apoio'!$X$34,((K104*'Tabelas de Apoio'!$AB$34)+(L104*'Tabelas de Apoio'!$AD$34)+(M104*'Tabelas de Apoio'!$AF$34))/SUM('Tabelas de Apoio'!$AB$34:$AG$34),
IF(D104='Tabelas de Apoio'!$X$35,((K104*'Tabelas de Apoio'!$AB$35)+(L104*'Tabelas de Apoio'!$AD$35)+(M104*'Tabelas de Apoio'!$AF$35))/SUM('Tabelas de Apoio'!$AB$35:$AG$35),
IF(D104='Tabelas de Apoio'!$X$36,((K104*'Tabelas de Apoio'!$AB$36)+(L104*'Tabelas de Apoio'!$AD$36)+(M104*'Tabelas de Apoio'!$AF$36))/SUM('Tabelas de Apoio'!$AB$36:$AG$36),
IF(D104='Tabelas de Apoio'!$X$37,((K104*'Tabelas de Apoio'!$AB$37)+(L104*'Tabelas de Apoio'!$AD$37)+(M104*'Tabelas de Apoio'!$AF$37))/SUM('Tabelas de Apoio'!$AB$37:$AG$37),
IF(D104='Tabelas de Apoio'!$X$38,((K104*'Tabelas de Apoio'!$AB$38)+(L104*'Tabelas de Apoio'!$AD$38)+(M104*'Tabelas de Apoio'!$AF$38))/SUM('Tabelas de Apoio'!$AB$38:$AG$38),
IF(D104='Tabelas de Apoio'!$X$39,((K104*'Tabelas de Apoio'!$AB$39)+(L104*'Tabelas de Apoio'!$AD$39)+(M104*'Tabelas de Apoio'!$AF$39))/SUM('Tabelas de Apoio'!$AB$39:$AG$39),
IF(D104='Tabelas de Apoio'!$X$40,((K104*'Tabelas de Apoio'!$AB$40)+(L104*'Tabelas de Apoio'!$AD$40)+(M104*'Tabelas de Apoio'!$AF$40))/SUM('Tabelas de Apoio'!$AB$40:$AG$40),
IF(D104='Tabelas de Apoio'!$X$41,((K104*'Tabelas de Apoio'!$AB$41)+(L104*'Tabelas de Apoio'!$AD$41)+(M104*'Tabelas de Apoio'!$AF$41))/SUM('Tabelas de Apoio'!$AB$41:$AG$41),
IF(D104='Tabelas de Apoio'!$X$42,((K104*'Tabelas de Apoio'!$AB$42)+(L104*'Tabelas de Apoio'!$AD$42)+(M104*'Tabelas de Apoio'!$AF$42))/SUM('Tabelas de Apoio'!$AB$42:$AG$42),
IF(D104='Tabelas de Apoio'!$X$43,((K104*'Tabelas de Apoio'!$AB$43)+(L104*'Tabelas de Apoio'!$AD$43)+(M104*'Tabelas de Apoio'!$AF$43))/SUM('Tabelas de Apoio'!$AB$43:$AG$43),
IF(D104='Tabelas de Apoio'!$X$44,((K104*'Tabelas de Apoio'!$AB$44)+(L104*'Tabelas de Apoio'!$AD$44)+(M104*'Tabelas de Apoio'!$AF$44))/SUM('Tabelas de Apoio'!$AB$44:$AG$44),
IF(D104='Tabelas de Apoio'!$X$45,((K104*'Tabelas de Apoio'!$AB$45)+(L104*'Tabelas de Apoio'!$AD$45)+(M104*'Tabelas de Apoio'!$AF$45))/SUM('Tabelas de Apoio'!$AB$45:$AG$45),
IF(D104='Tabelas de Apoio'!$X$46,((K104*'Tabelas de Apoio'!$AB$46)+(L104*'Tabelas de Apoio'!$AD$46)+(M104*'Tabelas de Apoio'!$AF$46))/SUM('Tabelas de Apoio'!$AB$46:$AG$46),
IF(D104='Tabelas de Apoio'!$X$47,((K104*'Tabelas de Apoio'!$AB$47)+(L104*'Tabelas de Apoio'!$AD$47)+(M104*'Tabelas de Apoio'!$AF$47))/SUM('Tabelas de Apoio'!$AB$47:$AG$47),
IF(D104='Tabelas de Apoio'!$X$48,((K104*'Tabelas de Apoio'!$AB$48)+(L104*'Tabelas de Apoio'!$AD$48)+(M104*'Tabelas de Apoio'!$AF$48))/SUM('Tabelas de Apoio'!$AB$48:$AG$48),
IF(D104='Tabelas de Apoio'!$X$49,((K104*'Tabelas de Apoio'!$AB$49)+(L104*'Tabelas de Apoio'!$AD$49)+(M104*'Tabelas de Apoio'!$AF$49))/SUM('Tabelas de Apoio'!$AB$49:$AG$49),
IF(D104='Tabelas de Apoio'!$X$50,((K104*'Tabelas de Apoio'!$AB$50)+(L104*'Tabelas de Apoio'!$AD$50)+(M104*'Tabelas de Apoio'!$AF$50))/SUM('Tabelas de Apoio'!$AB$50:$AG$50),
IF(D104='Tabelas de Apoio'!$X$51,((K104*'Tabelas de Apoio'!$AB$51)+(L104*'Tabelas de Apoio'!$AD$51)+(M104*'Tabelas de Apoio'!$AF$51))/SUM('Tabelas de Apoio'!$AB$51:$AG$51),
IF(D104='Tabelas de Apoio'!$X$52,((K104*'Tabelas de Apoio'!$AB$52)+(L104*'Tabelas de Apoio'!$AD$52)+(M104*'Tabelas de Apoio'!$AF$52))/SUM('Tabelas de Apoio'!$AB$52:$AG$52),
IF(D104='Tabelas de Apoio'!$X$53,((K104*'Tabelas de Apoio'!$AB$53)+(L104*'Tabelas de Apoio'!$AD$53)+(M104*'Tabelas de Apoio'!$AF$53))/SUM('Tabelas de Apoio'!$AB$53:$AG$53),
)))))))))))))))))))),0),"-")</f>
        <v>-</v>
      </c>
      <c r="O104" s="96"/>
      <c r="P104" s="93" t="str">
        <f t="shared" si="7"/>
        <v>-</v>
      </c>
      <c r="Q104" s="94" t="str">
        <f>IFERROR(
VLOOKUP(P104,'Tabelas de Apoio'!$X$4:$Z$29,2,0),"-")</f>
        <v>-</v>
      </c>
      <c r="R104" s="95" t="str">
        <f>IFERROR(
VLOOKUP(P104,'Tabelas de Apoio'!$X$4:$Z$29,3,0),"-")</f>
        <v>-</v>
      </c>
      <c r="S104" s="54"/>
    </row>
    <row r="105" ht="45.0" customHeight="1">
      <c r="A105" s="82">
        <v>100.0</v>
      </c>
      <c r="B105" s="108" t="str">
        <f t="shared" si="1"/>
        <v>#REF!</v>
      </c>
      <c r="C105" s="108" t="str">
        <f t="shared" si="2"/>
        <v>#REF!</v>
      </c>
      <c r="D105" s="109" t="str">
        <f t="shared" si="3"/>
        <v>#REF!</v>
      </c>
      <c r="E105" s="96"/>
      <c r="F105" s="110"/>
      <c r="G105" s="111" t="str">
        <f t="shared" si="4"/>
        <v/>
      </c>
      <c r="H105" s="112" t="str">
        <f t="shared" si="5"/>
        <v/>
      </c>
      <c r="I105" s="113"/>
      <c r="J105" s="96"/>
      <c r="K105" s="114"/>
      <c r="L105" s="115"/>
      <c r="M105" s="115"/>
      <c r="N105" s="116" t="str">
        <f>IFERROR(
ROUND(
IF(D105='Tabelas de Apoio'!$X$34,((K105*'Tabelas de Apoio'!$AB$34)+(L105*'Tabelas de Apoio'!$AD$34)+(M105*'Tabelas de Apoio'!$AF$34))/SUM('Tabelas de Apoio'!$AB$34:$AG$34),
IF(D105='Tabelas de Apoio'!$X$35,((K105*'Tabelas de Apoio'!$AB$35)+(L105*'Tabelas de Apoio'!$AD$35)+(M105*'Tabelas de Apoio'!$AF$35))/SUM('Tabelas de Apoio'!$AB$35:$AG$35),
IF(D105='Tabelas de Apoio'!$X$36,((K105*'Tabelas de Apoio'!$AB$36)+(L105*'Tabelas de Apoio'!$AD$36)+(M105*'Tabelas de Apoio'!$AF$36))/SUM('Tabelas de Apoio'!$AB$36:$AG$36),
IF(D105='Tabelas de Apoio'!$X$37,((K105*'Tabelas de Apoio'!$AB$37)+(L105*'Tabelas de Apoio'!$AD$37)+(M105*'Tabelas de Apoio'!$AF$37))/SUM('Tabelas de Apoio'!$AB$37:$AG$37),
IF(D105='Tabelas de Apoio'!$X$38,((K105*'Tabelas de Apoio'!$AB$38)+(L105*'Tabelas de Apoio'!$AD$38)+(M105*'Tabelas de Apoio'!$AF$38))/SUM('Tabelas de Apoio'!$AB$38:$AG$38),
IF(D105='Tabelas de Apoio'!$X$39,((K105*'Tabelas de Apoio'!$AB$39)+(L105*'Tabelas de Apoio'!$AD$39)+(M105*'Tabelas de Apoio'!$AF$39))/SUM('Tabelas de Apoio'!$AB$39:$AG$39),
IF(D105='Tabelas de Apoio'!$X$40,((K105*'Tabelas de Apoio'!$AB$40)+(L105*'Tabelas de Apoio'!$AD$40)+(M105*'Tabelas de Apoio'!$AF$40))/SUM('Tabelas de Apoio'!$AB$40:$AG$40),
IF(D105='Tabelas de Apoio'!$X$41,((K105*'Tabelas de Apoio'!$AB$41)+(L105*'Tabelas de Apoio'!$AD$41)+(M105*'Tabelas de Apoio'!$AF$41))/SUM('Tabelas de Apoio'!$AB$41:$AG$41),
IF(D105='Tabelas de Apoio'!$X$42,((K105*'Tabelas de Apoio'!$AB$42)+(L105*'Tabelas de Apoio'!$AD$42)+(M105*'Tabelas de Apoio'!$AF$42))/SUM('Tabelas de Apoio'!$AB$42:$AG$42),
IF(D105='Tabelas de Apoio'!$X$43,((K105*'Tabelas de Apoio'!$AB$43)+(L105*'Tabelas de Apoio'!$AD$43)+(M105*'Tabelas de Apoio'!$AF$43))/SUM('Tabelas de Apoio'!$AB$43:$AG$43),
IF(D105='Tabelas de Apoio'!$X$44,((K105*'Tabelas de Apoio'!$AB$44)+(L105*'Tabelas de Apoio'!$AD$44)+(M105*'Tabelas de Apoio'!$AF$44))/SUM('Tabelas de Apoio'!$AB$44:$AG$44),
IF(D105='Tabelas de Apoio'!$X$45,((K105*'Tabelas de Apoio'!$AB$45)+(L105*'Tabelas de Apoio'!$AD$45)+(M105*'Tabelas de Apoio'!$AF$45))/SUM('Tabelas de Apoio'!$AB$45:$AG$45),
IF(D105='Tabelas de Apoio'!$X$46,((K105*'Tabelas de Apoio'!$AB$46)+(L105*'Tabelas de Apoio'!$AD$46)+(M105*'Tabelas de Apoio'!$AF$46))/SUM('Tabelas de Apoio'!$AB$46:$AG$46),
IF(D105='Tabelas de Apoio'!$X$47,((K105*'Tabelas de Apoio'!$AB$47)+(L105*'Tabelas de Apoio'!$AD$47)+(M105*'Tabelas de Apoio'!$AF$47))/SUM('Tabelas de Apoio'!$AB$47:$AG$47),
IF(D105='Tabelas de Apoio'!$X$48,((K105*'Tabelas de Apoio'!$AB$48)+(L105*'Tabelas de Apoio'!$AD$48)+(M105*'Tabelas de Apoio'!$AF$48))/SUM('Tabelas de Apoio'!$AB$48:$AG$48),
IF(D105='Tabelas de Apoio'!$X$49,((K105*'Tabelas de Apoio'!$AB$49)+(L105*'Tabelas de Apoio'!$AD$49)+(M105*'Tabelas de Apoio'!$AF$49))/SUM('Tabelas de Apoio'!$AB$49:$AG$49),
IF(D105='Tabelas de Apoio'!$X$50,((K105*'Tabelas de Apoio'!$AB$50)+(L105*'Tabelas de Apoio'!$AD$50)+(M105*'Tabelas de Apoio'!$AF$50))/SUM('Tabelas de Apoio'!$AB$50:$AG$50),
IF(D105='Tabelas de Apoio'!$X$51,((K105*'Tabelas de Apoio'!$AB$51)+(L105*'Tabelas de Apoio'!$AD$51)+(M105*'Tabelas de Apoio'!$AF$51))/SUM('Tabelas de Apoio'!$AB$51:$AG$51),
IF(D105='Tabelas de Apoio'!$X$52,((K105*'Tabelas de Apoio'!$AB$52)+(L105*'Tabelas de Apoio'!$AD$52)+(M105*'Tabelas de Apoio'!$AF$52))/SUM('Tabelas de Apoio'!$AB$52:$AG$52),
IF(D105='Tabelas de Apoio'!$X$53,((K105*'Tabelas de Apoio'!$AB$53)+(L105*'Tabelas de Apoio'!$AD$53)+(M105*'Tabelas de Apoio'!$AF$53))/SUM('Tabelas de Apoio'!$AB$53:$AG$53),
)))))))))))))))))))),0),"-")</f>
        <v>-</v>
      </c>
      <c r="O105" s="96"/>
      <c r="P105" s="117" t="str">
        <f t="shared" si="7"/>
        <v>-</v>
      </c>
      <c r="Q105" s="118" t="str">
        <f>IFERROR(
VLOOKUP(P105,'Tabelas de Apoio'!$X$4:$Z$29,2,0),"-")</f>
        <v>-</v>
      </c>
      <c r="R105" s="95" t="str">
        <f>IFERROR(
VLOOKUP(P105,'Tabelas de Apoio'!$X$4:$Z$29,3,0),"-")</f>
        <v>-</v>
      </c>
      <c r="S105" s="54"/>
    </row>
    <row r="106">
      <c r="A106" s="119"/>
      <c r="B106" s="119"/>
      <c r="C106" s="119"/>
      <c r="D106" s="120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</sheetData>
  <mergeCells count="8">
    <mergeCell ref="B3:B5"/>
    <mergeCell ref="C3:C5"/>
    <mergeCell ref="D3:D5"/>
    <mergeCell ref="F3:I3"/>
    <mergeCell ref="K3:N3"/>
    <mergeCell ref="P3:R4"/>
    <mergeCell ref="F4:I4"/>
    <mergeCell ref="K4:N4"/>
  </mergeCells>
  <conditionalFormatting sqref="R6:R105">
    <cfRule type="cellIs" dxfId="0" priority="1" operator="equal">
      <formula>"RC - RISCO CRÍTICO"</formula>
    </cfRule>
  </conditionalFormatting>
  <conditionalFormatting sqref="R6:R105">
    <cfRule type="cellIs" dxfId="1" priority="2" operator="equal">
      <formula>"RMA - MUITO ALTO"</formula>
    </cfRule>
  </conditionalFormatting>
  <conditionalFormatting sqref="R6:R105">
    <cfRule type="cellIs" dxfId="2" priority="3" operator="equal">
      <formula>"RA - RISCO ALTO"</formula>
    </cfRule>
  </conditionalFormatting>
  <conditionalFormatting sqref="R6:R105">
    <cfRule type="cellIs" dxfId="3" priority="4" operator="equal">
      <formula>"RM - RISCO MÉDIO"</formula>
    </cfRule>
  </conditionalFormatting>
  <conditionalFormatting sqref="R6:R105">
    <cfRule type="cellIs" dxfId="4" priority="5" operator="equal">
      <formula>"RB - RISCO BAIXO"</formula>
    </cfRule>
  </conditionalFormatting>
  <conditionalFormatting sqref="R6:R105">
    <cfRule type="cellIs" dxfId="5" priority="6" operator="equal">
      <formula>"RN - RISCO NULO"</formula>
    </cfRule>
  </conditionalFormatting>
  <dataValidations>
    <dataValidation type="list" allowBlank="1" showErrorMessage="1" sqref="F6:F105 K6:M105">
      <formula1>"0,1,2,3,4,5"</formula1>
    </dataValidation>
  </dataValidations>
  <printOptions/>
  <pageMargins bottom="0.7875" footer="0.0" header="0.0" left="0.511805555555555" right="0.511805555555555" top="0.78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CDC64"/>
    <outlinePr summaryRight="0"/>
    <pageSetUpPr/>
  </sheetPr>
  <sheetViews>
    <sheetView showGridLines="0" workbookViewId="0"/>
  </sheetViews>
  <sheetFormatPr customHeight="1" defaultColWidth="12.63" defaultRowHeight="15.0" outlineLevelCol="1"/>
  <cols>
    <col customWidth="1" min="1" max="1" width="3.88"/>
    <col customWidth="1" min="2" max="2" width="33.88" outlineLevel="1"/>
    <col customWidth="1" min="3" max="3" width="39.25"/>
    <col customWidth="1" min="4" max="4" width="44.13" outlineLevel="1"/>
    <col collapsed="1" customWidth="1" min="5" max="5" width="1.38"/>
    <col customWidth="1" hidden="1" min="6" max="8" width="17.63" outlineLevel="1"/>
    <col customWidth="1" min="9" max="9" width="25.13"/>
    <col collapsed="1" customWidth="1" min="10" max="10" width="1.38"/>
    <col customWidth="1" hidden="1" min="11" max="13" width="17.63" outlineLevel="1"/>
    <col customWidth="1" min="14" max="14" width="25.13"/>
    <col collapsed="1" customWidth="1" min="15" max="15" width="1.38"/>
    <col customWidth="1" hidden="1" min="16" max="17" width="32.0" outlineLevel="1"/>
    <col customWidth="1" min="18" max="18" width="25.5"/>
    <col customWidth="1" min="19" max="19" width="3.88"/>
  </cols>
  <sheetData>
    <row r="1" ht="11.25" customHeight="1">
      <c r="A1" s="54"/>
      <c r="B1" s="55"/>
      <c r="C1" s="55"/>
      <c r="D1" s="56"/>
      <c r="E1" s="57"/>
      <c r="F1" s="57"/>
      <c r="G1" s="57"/>
      <c r="H1" s="57"/>
      <c r="I1" s="57"/>
      <c r="J1" s="57"/>
      <c r="K1" s="58"/>
      <c r="L1" s="58"/>
      <c r="M1" s="58"/>
      <c r="N1" s="57"/>
      <c r="O1" s="57"/>
      <c r="P1" s="57"/>
      <c r="Q1" s="57"/>
      <c r="R1" s="57"/>
      <c r="S1" s="59"/>
    </row>
    <row r="2" ht="11.25" customHeight="1">
      <c r="A2" s="60"/>
      <c r="B2" s="61"/>
      <c r="C2" s="61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59"/>
    </row>
    <row r="3" ht="36.75" customHeight="1">
      <c r="A3" s="121"/>
      <c r="B3" s="64" t="s">
        <v>54</v>
      </c>
      <c r="C3" s="64" t="s">
        <v>55</v>
      </c>
      <c r="D3" s="64" t="s">
        <v>56</v>
      </c>
      <c r="E3" s="122"/>
      <c r="F3" s="123" t="s">
        <v>67</v>
      </c>
      <c r="G3" s="67"/>
      <c r="H3" s="67"/>
      <c r="I3" s="23"/>
      <c r="J3" s="122"/>
      <c r="K3" s="123" t="s">
        <v>68</v>
      </c>
      <c r="L3" s="67"/>
      <c r="M3" s="67"/>
      <c r="N3" s="23"/>
      <c r="O3" s="122"/>
      <c r="P3" s="123" t="s">
        <v>69</v>
      </c>
      <c r="Q3" s="67"/>
      <c r="R3" s="23"/>
      <c r="S3" s="124"/>
    </row>
    <row r="4" ht="36.75" customHeight="1">
      <c r="A4" s="121"/>
      <c r="B4" s="71"/>
      <c r="C4" s="71"/>
      <c r="D4" s="71"/>
      <c r="E4" s="125"/>
      <c r="F4" s="126" t="s">
        <v>70</v>
      </c>
      <c r="G4" s="126" t="s">
        <v>71</v>
      </c>
      <c r="H4" s="126" t="s">
        <v>72</v>
      </c>
      <c r="I4" s="127" t="s">
        <v>61</v>
      </c>
      <c r="J4" s="125"/>
      <c r="K4" s="126" t="str">
        <f t="shared" ref="K4:M4" si="1">'Passo 02  - Elaboração do PACI'!L4</f>
        <v>#REF!</v>
      </c>
      <c r="L4" s="126" t="str">
        <f t="shared" si="1"/>
        <v>#REF!</v>
      </c>
      <c r="M4" s="126" t="str">
        <f t="shared" si="1"/>
        <v>#REF!</v>
      </c>
      <c r="N4" s="128" t="s">
        <v>61</v>
      </c>
      <c r="O4" s="125"/>
      <c r="P4" s="126" t="s">
        <v>60</v>
      </c>
      <c r="Q4" s="126" t="s">
        <v>72</v>
      </c>
      <c r="R4" s="127" t="s">
        <v>61</v>
      </c>
      <c r="S4" s="124"/>
    </row>
    <row r="5" ht="36.75" customHeight="1">
      <c r="A5" s="121"/>
      <c r="B5" s="77"/>
      <c r="C5" s="77"/>
      <c r="D5" s="77"/>
      <c r="E5" s="129"/>
      <c r="F5" s="130"/>
      <c r="G5" s="130"/>
      <c r="H5" s="130"/>
      <c r="I5" s="131"/>
      <c r="J5" s="129"/>
      <c r="K5" s="130"/>
      <c r="L5" s="130"/>
      <c r="M5" s="130"/>
      <c r="N5" s="130"/>
      <c r="O5" s="129"/>
      <c r="P5" s="130"/>
      <c r="Q5" s="130"/>
      <c r="R5" s="131"/>
      <c r="S5" s="124"/>
    </row>
    <row r="6" ht="45.0" customHeight="1">
      <c r="A6" s="82">
        <v>1.0</v>
      </c>
      <c r="B6" s="132" t="str">
        <f t="shared" ref="B6:B105" si="3">'Passo 02  - Elaboração do PACI'!C7</f>
        <v>#REF!</v>
      </c>
      <c r="C6" s="132" t="str">
        <f t="shared" ref="C6:C105" si="4">'Passo 02  - Elaboração do PACI'!F7</f>
        <v>#REF!</v>
      </c>
      <c r="D6" s="133" t="str">
        <f t="shared" ref="D6:D105" si="5">'Passo 02  - Elaboração do PACI'!H7</f>
        <v>#REF!</v>
      </c>
      <c r="E6" s="85"/>
      <c r="F6" s="134">
        <f>'Passo 04 - Cálculo do Risco Res'!F6</f>
        <v>5</v>
      </c>
      <c r="G6" s="135" t="str">
        <f>'Passo 04 - Cálculo do Risco Res'!N6</f>
        <v>-</v>
      </c>
      <c r="H6" s="136" t="str">
        <f>'Passo 04 - Cálculo do Risco Res'!Q6</f>
        <v>-</v>
      </c>
      <c r="I6" s="95" t="str">
        <f>'Passo 04 - Cálculo do Risco Res'!R6</f>
        <v>-</v>
      </c>
      <c r="J6" s="85"/>
      <c r="K6" s="137" t="str">
        <f t="shared" ref="K6:M6" si="2">'Passo 02  - Elaboração do PACI'!O7</f>
        <v>#REF!</v>
      </c>
      <c r="L6" s="87" t="str">
        <f t="shared" si="2"/>
        <v>#REF!</v>
      </c>
      <c r="M6" s="87" t="str">
        <f t="shared" si="2"/>
        <v>#REF!</v>
      </c>
      <c r="N6" s="138" t="str">
        <f t="shared" ref="N6:N105" si="7">'Passo 02  - Elaboração do PACI'!S7</f>
        <v>#REF!</v>
      </c>
      <c r="O6" s="85"/>
      <c r="P6" s="139" t="str">
        <f t="shared" ref="P6:P105" si="8">IF(OR(H6="-",N6="-"),"-",
CONCATENATE("NOTA: ",H6," - ",N6))</f>
        <v>#REF!</v>
      </c>
      <c r="Q6" s="140" t="str">
        <f>IF(P6="-","-",
VLOOKUP(P6,'Tabelas de Apoio'!$AM$9:$AO$120,2,0))</f>
        <v>#REF!</v>
      </c>
      <c r="R6" s="95" t="str">
        <f>IF(P6="-","-",
VLOOKUP(P6,'Tabelas de Apoio'!$AM$9:$AO$120,3,0))</f>
        <v>#REF!</v>
      </c>
      <c r="S6" s="59"/>
    </row>
    <row r="7" ht="45.0" customHeight="1">
      <c r="A7" s="82">
        <v>2.0</v>
      </c>
      <c r="B7" s="141" t="str">
        <f t="shared" si="3"/>
        <v>#REF!</v>
      </c>
      <c r="C7" s="141" t="str">
        <f t="shared" si="4"/>
        <v>#REF!</v>
      </c>
      <c r="D7" s="142" t="str">
        <f t="shared" si="5"/>
        <v>#REF!</v>
      </c>
      <c r="E7" s="96"/>
      <c r="F7" s="143">
        <f>'Passo 04 - Cálculo do Risco Res'!F7</f>
        <v>3</v>
      </c>
      <c r="G7" s="144" t="str">
        <f>'Passo 04 - Cálculo do Risco Res'!N7</f>
        <v>-</v>
      </c>
      <c r="H7" s="145" t="str">
        <f>'Passo 04 - Cálculo do Risco Res'!Q7</f>
        <v>-</v>
      </c>
      <c r="I7" s="95" t="str">
        <f>'Passo 04 - Cálculo do Risco Res'!R7</f>
        <v>-</v>
      </c>
      <c r="J7" s="96"/>
      <c r="K7" s="137" t="str">
        <f t="shared" ref="K7:M7" si="6">'Passo 02  - Elaboração do PACI'!O8</f>
        <v>#REF!</v>
      </c>
      <c r="L7" s="87" t="str">
        <f t="shared" si="6"/>
        <v>#REF!</v>
      </c>
      <c r="M7" s="87" t="str">
        <f t="shared" si="6"/>
        <v>#REF!</v>
      </c>
      <c r="N7" s="138" t="str">
        <f t="shared" si="7"/>
        <v>#REF!</v>
      </c>
      <c r="O7" s="96"/>
      <c r="P7" s="139" t="str">
        <f t="shared" si="8"/>
        <v>#REF!</v>
      </c>
      <c r="Q7" s="140" t="str">
        <f>IF(P7="-","-",
VLOOKUP(P7,'Tabelas de Apoio'!$AM$9:$AO$120,2,0))</f>
        <v>#REF!</v>
      </c>
      <c r="R7" s="95" t="str">
        <f>IF(P7="-","-",
VLOOKUP(P7,'Tabelas de Apoio'!$AM$9:$AO$120,3,0))</f>
        <v>#REF!</v>
      </c>
      <c r="S7" s="59"/>
    </row>
    <row r="8" ht="45.0" customHeight="1">
      <c r="A8" s="82">
        <v>3.0</v>
      </c>
      <c r="B8" s="141" t="str">
        <f t="shared" si="3"/>
        <v>#REF!</v>
      </c>
      <c r="C8" s="141" t="str">
        <f t="shared" si="4"/>
        <v>#REF!</v>
      </c>
      <c r="D8" s="142" t="str">
        <f t="shared" si="5"/>
        <v>#REF!</v>
      </c>
      <c r="E8" s="96"/>
      <c r="F8" s="143" t="str">
        <f>'Passo 04 - Cálculo do Risco Res'!F8</f>
        <v/>
      </c>
      <c r="G8" s="144" t="str">
        <f>'Passo 04 - Cálculo do Risco Res'!N8</f>
        <v>-</v>
      </c>
      <c r="H8" s="145" t="str">
        <f>'Passo 04 - Cálculo do Risco Res'!Q8</f>
        <v>-</v>
      </c>
      <c r="I8" s="95" t="str">
        <f>'Passo 04 - Cálculo do Risco Res'!R8</f>
        <v>-</v>
      </c>
      <c r="J8" s="96"/>
      <c r="K8" s="137" t="str">
        <f t="shared" ref="K8:M8" si="9">'Passo 02  - Elaboração do PACI'!O9</f>
        <v>#REF!</v>
      </c>
      <c r="L8" s="87" t="str">
        <f t="shared" si="9"/>
        <v>#REF!</v>
      </c>
      <c r="M8" s="87" t="str">
        <f t="shared" si="9"/>
        <v>#REF!</v>
      </c>
      <c r="N8" s="138" t="str">
        <f t="shared" si="7"/>
        <v>#REF!</v>
      </c>
      <c r="O8" s="96"/>
      <c r="P8" s="139" t="str">
        <f t="shared" si="8"/>
        <v>#REF!</v>
      </c>
      <c r="Q8" s="140" t="str">
        <f>IF(P8="-","-",
VLOOKUP(P8,'Tabelas de Apoio'!$AM$9:$AO$120,2,0))</f>
        <v>#REF!</v>
      </c>
      <c r="R8" s="95" t="str">
        <f>IF(P8="-","-",
VLOOKUP(P8,'Tabelas de Apoio'!$AM$9:$AO$120,3,0))</f>
        <v>#REF!</v>
      </c>
      <c r="S8" s="59"/>
    </row>
    <row r="9" ht="45.0" customHeight="1">
      <c r="A9" s="82">
        <v>4.0</v>
      </c>
      <c r="B9" s="141" t="str">
        <f t="shared" si="3"/>
        <v>#REF!</v>
      </c>
      <c r="C9" s="141" t="str">
        <f t="shared" si="4"/>
        <v>#REF!</v>
      </c>
      <c r="D9" s="142" t="str">
        <f t="shared" si="5"/>
        <v>#REF!</v>
      </c>
      <c r="E9" s="85"/>
      <c r="F9" s="143" t="str">
        <f>'Passo 04 - Cálculo do Risco Res'!F9</f>
        <v/>
      </c>
      <c r="G9" s="144" t="str">
        <f>'Passo 04 - Cálculo do Risco Res'!N9</f>
        <v>-</v>
      </c>
      <c r="H9" s="145" t="str">
        <f>'Passo 04 - Cálculo do Risco Res'!Q9</f>
        <v>-</v>
      </c>
      <c r="I9" s="95" t="str">
        <f>'Passo 04 - Cálculo do Risco Res'!R9</f>
        <v>-</v>
      </c>
      <c r="J9" s="85"/>
      <c r="K9" s="137" t="str">
        <f t="shared" ref="K9:M9" si="10">'Passo 02  - Elaboração do PACI'!O10</f>
        <v>#REF!</v>
      </c>
      <c r="L9" s="87" t="str">
        <f t="shared" si="10"/>
        <v>#REF!</v>
      </c>
      <c r="M9" s="87" t="str">
        <f t="shared" si="10"/>
        <v>#REF!</v>
      </c>
      <c r="N9" s="138" t="str">
        <f t="shared" si="7"/>
        <v>#REF!</v>
      </c>
      <c r="O9" s="85"/>
      <c r="P9" s="139" t="str">
        <f t="shared" si="8"/>
        <v>#REF!</v>
      </c>
      <c r="Q9" s="140" t="str">
        <f>IF(P9="-","-",
VLOOKUP(P9,'Tabelas de Apoio'!$AM$9:$AO$120,2,0))</f>
        <v>#REF!</v>
      </c>
      <c r="R9" s="95" t="str">
        <f>IF(P9="-","-",
VLOOKUP(P9,'Tabelas de Apoio'!$AM$9:$AO$120,3,0))</f>
        <v>#REF!</v>
      </c>
      <c r="S9" s="59"/>
    </row>
    <row r="10" ht="45.0" customHeight="1">
      <c r="A10" s="82">
        <v>5.0</v>
      </c>
      <c r="B10" s="141" t="str">
        <f t="shared" si="3"/>
        <v>#REF!</v>
      </c>
      <c r="C10" s="141" t="str">
        <f t="shared" si="4"/>
        <v>#REF!</v>
      </c>
      <c r="D10" s="142" t="str">
        <f t="shared" si="5"/>
        <v>#REF!</v>
      </c>
      <c r="E10" s="96"/>
      <c r="F10" s="143" t="str">
        <f>'Passo 04 - Cálculo do Risco Res'!F10</f>
        <v/>
      </c>
      <c r="G10" s="144" t="str">
        <f>'Passo 04 - Cálculo do Risco Res'!N10</f>
        <v>-</v>
      </c>
      <c r="H10" s="145" t="str">
        <f>'Passo 04 - Cálculo do Risco Res'!Q10</f>
        <v>-</v>
      </c>
      <c r="I10" s="95" t="str">
        <f>'Passo 04 - Cálculo do Risco Res'!R10</f>
        <v>-</v>
      </c>
      <c r="J10" s="96"/>
      <c r="K10" s="137" t="str">
        <f t="shared" ref="K10:M10" si="11">'Passo 02  - Elaboração do PACI'!O11</f>
        <v>#REF!</v>
      </c>
      <c r="L10" s="87" t="str">
        <f t="shared" si="11"/>
        <v>#REF!</v>
      </c>
      <c r="M10" s="87" t="str">
        <f t="shared" si="11"/>
        <v>#REF!</v>
      </c>
      <c r="N10" s="138" t="str">
        <f t="shared" si="7"/>
        <v>#REF!</v>
      </c>
      <c r="O10" s="96"/>
      <c r="P10" s="139" t="str">
        <f t="shared" si="8"/>
        <v>#REF!</v>
      </c>
      <c r="Q10" s="140" t="str">
        <f>IF(P10="-","-",
VLOOKUP(P10,'Tabelas de Apoio'!$AM$9:$AO$120,2,0))</f>
        <v>#REF!</v>
      </c>
      <c r="R10" s="95" t="str">
        <f>IF(P10="-","-",
VLOOKUP(P10,'Tabelas de Apoio'!$AM$9:$AO$120,3,0))</f>
        <v>#REF!</v>
      </c>
      <c r="S10" s="59"/>
    </row>
    <row r="11" ht="45.0" customHeight="1">
      <c r="A11" s="82">
        <v>6.0</v>
      </c>
      <c r="B11" s="141" t="str">
        <f t="shared" si="3"/>
        <v>#REF!</v>
      </c>
      <c r="C11" s="141" t="str">
        <f t="shared" si="4"/>
        <v>#REF!</v>
      </c>
      <c r="D11" s="142" t="str">
        <f t="shared" si="5"/>
        <v>#REF!</v>
      </c>
      <c r="E11" s="96"/>
      <c r="F11" s="143" t="str">
        <f>'Passo 04 - Cálculo do Risco Res'!F11</f>
        <v/>
      </c>
      <c r="G11" s="144" t="str">
        <f>'Passo 04 - Cálculo do Risco Res'!N11</f>
        <v>-</v>
      </c>
      <c r="H11" s="145" t="str">
        <f>'Passo 04 - Cálculo do Risco Res'!Q11</f>
        <v>-</v>
      </c>
      <c r="I11" s="95" t="str">
        <f>'Passo 04 - Cálculo do Risco Res'!R11</f>
        <v>-</v>
      </c>
      <c r="J11" s="96"/>
      <c r="K11" s="137" t="str">
        <f t="shared" ref="K11:M11" si="12">'Passo 02  - Elaboração do PACI'!O12</f>
        <v>#REF!</v>
      </c>
      <c r="L11" s="87" t="str">
        <f t="shared" si="12"/>
        <v>#REF!</v>
      </c>
      <c r="M11" s="87" t="str">
        <f t="shared" si="12"/>
        <v>#REF!</v>
      </c>
      <c r="N11" s="138" t="str">
        <f t="shared" si="7"/>
        <v>#REF!</v>
      </c>
      <c r="O11" s="96"/>
      <c r="P11" s="139" t="str">
        <f t="shared" si="8"/>
        <v>#REF!</v>
      </c>
      <c r="Q11" s="140" t="str">
        <f>IF(P11="-","-",
VLOOKUP(P11,'Tabelas de Apoio'!$AM$9:$AO$120,2,0))</f>
        <v>#REF!</v>
      </c>
      <c r="R11" s="95" t="str">
        <f>IF(P11="-","-",
VLOOKUP(P11,'Tabelas de Apoio'!$AM$9:$AO$120,3,0))</f>
        <v>#REF!</v>
      </c>
      <c r="S11" s="59"/>
    </row>
    <row r="12" ht="45.0" customHeight="1">
      <c r="A12" s="82">
        <v>7.0</v>
      </c>
      <c r="B12" s="141" t="str">
        <f t="shared" si="3"/>
        <v>#REF!</v>
      </c>
      <c r="C12" s="141" t="str">
        <f t="shared" si="4"/>
        <v>#REF!</v>
      </c>
      <c r="D12" s="142" t="str">
        <f t="shared" si="5"/>
        <v>#REF!</v>
      </c>
      <c r="E12" s="96"/>
      <c r="F12" s="143" t="str">
        <f>'Passo 04 - Cálculo do Risco Res'!F12</f>
        <v/>
      </c>
      <c r="G12" s="144" t="str">
        <f>'Passo 04 - Cálculo do Risco Res'!N12</f>
        <v>-</v>
      </c>
      <c r="H12" s="145" t="str">
        <f>'Passo 04 - Cálculo do Risco Res'!Q12</f>
        <v>-</v>
      </c>
      <c r="I12" s="95" t="str">
        <f>'Passo 04 - Cálculo do Risco Res'!R12</f>
        <v>-</v>
      </c>
      <c r="J12" s="96"/>
      <c r="K12" s="137" t="str">
        <f t="shared" ref="K12:M12" si="13">'Passo 02  - Elaboração do PACI'!O13</f>
        <v>#REF!</v>
      </c>
      <c r="L12" s="87" t="str">
        <f t="shared" si="13"/>
        <v>#REF!</v>
      </c>
      <c r="M12" s="87" t="str">
        <f t="shared" si="13"/>
        <v>#REF!</v>
      </c>
      <c r="N12" s="138" t="str">
        <f t="shared" si="7"/>
        <v>#REF!</v>
      </c>
      <c r="O12" s="96"/>
      <c r="P12" s="139" t="str">
        <f t="shared" si="8"/>
        <v>#REF!</v>
      </c>
      <c r="Q12" s="140" t="str">
        <f>IF(P12="-","-",
VLOOKUP(P12,'Tabelas de Apoio'!$AM$9:$AO$120,2,0))</f>
        <v>#REF!</v>
      </c>
      <c r="R12" s="95" t="str">
        <f>IF(P12="-","-",
VLOOKUP(P12,'Tabelas de Apoio'!$AM$9:$AO$120,3,0))</f>
        <v>#REF!</v>
      </c>
      <c r="S12" s="59"/>
    </row>
    <row r="13" ht="45.0" customHeight="1">
      <c r="A13" s="82">
        <v>8.0</v>
      </c>
      <c r="B13" s="141" t="str">
        <f t="shared" si="3"/>
        <v>#REF!</v>
      </c>
      <c r="C13" s="141" t="str">
        <f t="shared" si="4"/>
        <v>#REF!</v>
      </c>
      <c r="D13" s="142" t="str">
        <f t="shared" si="5"/>
        <v>#REF!</v>
      </c>
      <c r="E13" s="96"/>
      <c r="F13" s="143" t="str">
        <f>'Passo 04 - Cálculo do Risco Res'!F13</f>
        <v/>
      </c>
      <c r="G13" s="144" t="str">
        <f>'Passo 04 - Cálculo do Risco Res'!N13</f>
        <v>-</v>
      </c>
      <c r="H13" s="145" t="str">
        <f>'Passo 04 - Cálculo do Risco Res'!Q13</f>
        <v>-</v>
      </c>
      <c r="I13" s="95" t="str">
        <f>'Passo 04 - Cálculo do Risco Res'!R13</f>
        <v>-</v>
      </c>
      <c r="J13" s="96"/>
      <c r="K13" s="137" t="str">
        <f t="shared" ref="K13:M13" si="14">'Passo 02  - Elaboração do PACI'!O14</f>
        <v>#REF!</v>
      </c>
      <c r="L13" s="87" t="str">
        <f t="shared" si="14"/>
        <v>#REF!</v>
      </c>
      <c r="M13" s="87" t="str">
        <f t="shared" si="14"/>
        <v>#REF!</v>
      </c>
      <c r="N13" s="138" t="str">
        <f t="shared" si="7"/>
        <v>#REF!</v>
      </c>
      <c r="O13" s="96"/>
      <c r="P13" s="139" t="str">
        <f t="shared" si="8"/>
        <v>#REF!</v>
      </c>
      <c r="Q13" s="140" t="str">
        <f>IF(P13="-","-",
VLOOKUP(P13,'Tabelas de Apoio'!$AM$9:$AO$120,2,0))</f>
        <v>#REF!</v>
      </c>
      <c r="R13" s="95" t="str">
        <f>IF(P13="-","-",
VLOOKUP(P13,'Tabelas de Apoio'!$AM$9:$AO$120,3,0))</f>
        <v>#REF!</v>
      </c>
      <c r="S13" s="59"/>
    </row>
    <row r="14" ht="45.0" customHeight="1">
      <c r="A14" s="82">
        <v>9.0</v>
      </c>
      <c r="B14" s="141" t="str">
        <f t="shared" si="3"/>
        <v>#REF!</v>
      </c>
      <c r="C14" s="141" t="str">
        <f t="shared" si="4"/>
        <v>#REF!</v>
      </c>
      <c r="D14" s="142" t="str">
        <f t="shared" si="5"/>
        <v>#REF!</v>
      </c>
      <c r="E14" s="96"/>
      <c r="F14" s="143" t="str">
        <f>'Passo 04 - Cálculo do Risco Res'!F14</f>
        <v/>
      </c>
      <c r="G14" s="144" t="str">
        <f>'Passo 04 - Cálculo do Risco Res'!N14</f>
        <v>-</v>
      </c>
      <c r="H14" s="145" t="str">
        <f>'Passo 04 - Cálculo do Risco Res'!Q14</f>
        <v>-</v>
      </c>
      <c r="I14" s="95" t="str">
        <f>'Passo 04 - Cálculo do Risco Res'!R14</f>
        <v>-</v>
      </c>
      <c r="J14" s="96"/>
      <c r="K14" s="137" t="str">
        <f t="shared" ref="K14:M14" si="15">'Passo 02  - Elaboração do PACI'!O15</f>
        <v>#REF!</v>
      </c>
      <c r="L14" s="87" t="str">
        <f t="shared" si="15"/>
        <v>#REF!</v>
      </c>
      <c r="M14" s="87" t="str">
        <f t="shared" si="15"/>
        <v>#REF!</v>
      </c>
      <c r="N14" s="138" t="str">
        <f t="shared" si="7"/>
        <v>#REF!</v>
      </c>
      <c r="O14" s="96"/>
      <c r="P14" s="139" t="str">
        <f t="shared" si="8"/>
        <v>#REF!</v>
      </c>
      <c r="Q14" s="140" t="str">
        <f>IF(P14="-","-",
VLOOKUP(P14,'Tabelas de Apoio'!$AM$9:$AO$120,2,0))</f>
        <v>#REF!</v>
      </c>
      <c r="R14" s="95" t="str">
        <f>IF(P14="-","-",
VLOOKUP(P14,'Tabelas de Apoio'!$AM$9:$AO$120,3,0))</f>
        <v>#REF!</v>
      </c>
      <c r="S14" s="59"/>
    </row>
    <row r="15" ht="45.0" customHeight="1">
      <c r="A15" s="82">
        <v>10.0</v>
      </c>
      <c r="B15" s="141" t="str">
        <f t="shared" si="3"/>
        <v>#REF!</v>
      </c>
      <c r="C15" s="141" t="str">
        <f t="shared" si="4"/>
        <v>#REF!</v>
      </c>
      <c r="D15" s="142" t="str">
        <f t="shared" si="5"/>
        <v>#REF!</v>
      </c>
      <c r="E15" s="96"/>
      <c r="F15" s="143" t="str">
        <f>'Passo 04 - Cálculo do Risco Res'!F15</f>
        <v/>
      </c>
      <c r="G15" s="144" t="str">
        <f>'Passo 04 - Cálculo do Risco Res'!N15</f>
        <v>-</v>
      </c>
      <c r="H15" s="145" t="str">
        <f>'Passo 04 - Cálculo do Risco Res'!Q15</f>
        <v>-</v>
      </c>
      <c r="I15" s="95" t="str">
        <f>'Passo 04 - Cálculo do Risco Res'!R15</f>
        <v>-</v>
      </c>
      <c r="J15" s="96"/>
      <c r="K15" s="137" t="str">
        <f t="shared" ref="K15:M15" si="16">'Passo 02  - Elaboração do PACI'!O16</f>
        <v>#REF!</v>
      </c>
      <c r="L15" s="87" t="str">
        <f t="shared" si="16"/>
        <v>#REF!</v>
      </c>
      <c r="M15" s="87" t="str">
        <f t="shared" si="16"/>
        <v>#REF!</v>
      </c>
      <c r="N15" s="138" t="str">
        <f t="shared" si="7"/>
        <v>#REF!</v>
      </c>
      <c r="O15" s="96"/>
      <c r="P15" s="139" t="str">
        <f t="shared" si="8"/>
        <v>#REF!</v>
      </c>
      <c r="Q15" s="140" t="str">
        <f>IF(P15="-","-",
VLOOKUP(P15,'Tabelas de Apoio'!$AM$9:$AO$120,2,0))</f>
        <v>#REF!</v>
      </c>
      <c r="R15" s="95" t="str">
        <f>IF(P15="-","-",
VLOOKUP(P15,'Tabelas de Apoio'!$AM$9:$AO$120,3,0))</f>
        <v>#REF!</v>
      </c>
      <c r="S15" s="59"/>
    </row>
    <row r="16" ht="45.0" customHeight="1">
      <c r="A16" s="82">
        <v>11.0</v>
      </c>
      <c r="B16" s="141" t="str">
        <f t="shared" si="3"/>
        <v>#REF!</v>
      </c>
      <c r="C16" s="141" t="str">
        <f t="shared" si="4"/>
        <v>#REF!</v>
      </c>
      <c r="D16" s="142" t="str">
        <f t="shared" si="5"/>
        <v>#REF!</v>
      </c>
      <c r="E16" s="96"/>
      <c r="F16" s="143" t="str">
        <f>'Passo 04 - Cálculo do Risco Res'!F16</f>
        <v/>
      </c>
      <c r="G16" s="144" t="str">
        <f>'Passo 04 - Cálculo do Risco Res'!N16</f>
        <v>-</v>
      </c>
      <c r="H16" s="145" t="str">
        <f>'Passo 04 - Cálculo do Risco Res'!Q16</f>
        <v>-</v>
      </c>
      <c r="I16" s="95" t="str">
        <f>'Passo 04 - Cálculo do Risco Res'!R16</f>
        <v>-</v>
      </c>
      <c r="J16" s="96"/>
      <c r="K16" s="137" t="str">
        <f t="shared" ref="K16:M16" si="17">'Passo 02  - Elaboração do PACI'!O17</f>
        <v>#REF!</v>
      </c>
      <c r="L16" s="87" t="str">
        <f t="shared" si="17"/>
        <v>#REF!</v>
      </c>
      <c r="M16" s="87" t="str">
        <f t="shared" si="17"/>
        <v>#REF!</v>
      </c>
      <c r="N16" s="138" t="str">
        <f t="shared" si="7"/>
        <v>#REF!</v>
      </c>
      <c r="O16" s="96"/>
      <c r="P16" s="139" t="str">
        <f t="shared" si="8"/>
        <v>#REF!</v>
      </c>
      <c r="Q16" s="140" t="str">
        <f>IF(P16="-","-",
VLOOKUP(P16,'Tabelas de Apoio'!$AM$9:$AO$120,2,0))</f>
        <v>#REF!</v>
      </c>
      <c r="R16" s="95" t="str">
        <f>IF(P16="-","-",
VLOOKUP(P16,'Tabelas de Apoio'!$AM$9:$AO$120,3,0))</f>
        <v>#REF!</v>
      </c>
      <c r="S16" s="59"/>
    </row>
    <row r="17" ht="45.0" customHeight="1">
      <c r="A17" s="82">
        <v>12.0</v>
      </c>
      <c r="B17" s="141" t="str">
        <f t="shared" si="3"/>
        <v>#REF!</v>
      </c>
      <c r="C17" s="141" t="str">
        <f t="shared" si="4"/>
        <v>#REF!</v>
      </c>
      <c r="D17" s="142" t="str">
        <f t="shared" si="5"/>
        <v>#REF!</v>
      </c>
      <c r="E17" s="96"/>
      <c r="F17" s="143" t="str">
        <f>'Passo 04 - Cálculo do Risco Res'!F17</f>
        <v/>
      </c>
      <c r="G17" s="144" t="str">
        <f>'Passo 04 - Cálculo do Risco Res'!N17</f>
        <v>-</v>
      </c>
      <c r="H17" s="145" t="str">
        <f>'Passo 04 - Cálculo do Risco Res'!Q17</f>
        <v>-</v>
      </c>
      <c r="I17" s="95" t="str">
        <f>'Passo 04 - Cálculo do Risco Res'!R17</f>
        <v>-</v>
      </c>
      <c r="J17" s="96"/>
      <c r="K17" s="137" t="str">
        <f t="shared" ref="K17:M17" si="18">'Passo 02  - Elaboração do PACI'!O18</f>
        <v>#REF!</v>
      </c>
      <c r="L17" s="87" t="str">
        <f t="shared" si="18"/>
        <v>#REF!</v>
      </c>
      <c r="M17" s="87" t="str">
        <f t="shared" si="18"/>
        <v>#REF!</v>
      </c>
      <c r="N17" s="138" t="str">
        <f t="shared" si="7"/>
        <v>#REF!</v>
      </c>
      <c r="O17" s="96"/>
      <c r="P17" s="139" t="str">
        <f t="shared" si="8"/>
        <v>#REF!</v>
      </c>
      <c r="Q17" s="140" t="str">
        <f>IF(P17="-","-",
VLOOKUP(P17,'Tabelas de Apoio'!$AM$9:$AO$120,2,0))</f>
        <v>#REF!</v>
      </c>
      <c r="R17" s="95" t="str">
        <f>IF(P17="-","-",
VLOOKUP(P17,'Tabelas de Apoio'!$AM$9:$AO$120,3,0))</f>
        <v>#REF!</v>
      </c>
      <c r="S17" s="59"/>
    </row>
    <row r="18" ht="45.0" customHeight="1">
      <c r="A18" s="82">
        <v>13.0</v>
      </c>
      <c r="B18" s="141" t="str">
        <f t="shared" si="3"/>
        <v>#REF!</v>
      </c>
      <c r="C18" s="141" t="str">
        <f t="shared" si="4"/>
        <v>#REF!</v>
      </c>
      <c r="D18" s="142" t="str">
        <f t="shared" si="5"/>
        <v>#REF!</v>
      </c>
      <c r="E18" s="96"/>
      <c r="F18" s="143" t="str">
        <f>'Passo 04 - Cálculo do Risco Res'!F18</f>
        <v/>
      </c>
      <c r="G18" s="144" t="str">
        <f>'Passo 04 - Cálculo do Risco Res'!N18</f>
        <v>-</v>
      </c>
      <c r="H18" s="145" t="str">
        <f>'Passo 04 - Cálculo do Risco Res'!Q18</f>
        <v>-</v>
      </c>
      <c r="I18" s="95" t="str">
        <f>'Passo 04 - Cálculo do Risco Res'!R18</f>
        <v>-</v>
      </c>
      <c r="J18" s="96"/>
      <c r="K18" s="137" t="str">
        <f t="shared" ref="K18:M18" si="19">'Passo 02  - Elaboração do PACI'!O19</f>
        <v>#REF!</v>
      </c>
      <c r="L18" s="87" t="str">
        <f t="shared" si="19"/>
        <v>#REF!</v>
      </c>
      <c r="M18" s="87" t="str">
        <f t="shared" si="19"/>
        <v>#REF!</v>
      </c>
      <c r="N18" s="138" t="str">
        <f t="shared" si="7"/>
        <v>#REF!</v>
      </c>
      <c r="O18" s="96"/>
      <c r="P18" s="139" t="str">
        <f t="shared" si="8"/>
        <v>#REF!</v>
      </c>
      <c r="Q18" s="140" t="str">
        <f>IF(P18="-","-",
VLOOKUP(P18,'Tabelas de Apoio'!$AM$9:$AO$120,2,0))</f>
        <v>#REF!</v>
      </c>
      <c r="R18" s="95" t="str">
        <f>IF(P18="-","-",
VLOOKUP(P18,'Tabelas de Apoio'!$AM$9:$AO$120,3,0))</f>
        <v>#REF!</v>
      </c>
      <c r="S18" s="59"/>
    </row>
    <row r="19" ht="45.0" customHeight="1">
      <c r="A19" s="82">
        <v>14.0</v>
      </c>
      <c r="B19" s="141" t="str">
        <f t="shared" si="3"/>
        <v>#REF!</v>
      </c>
      <c r="C19" s="141" t="str">
        <f t="shared" si="4"/>
        <v>#REF!</v>
      </c>
      <c r="D19" s="142" t="str">
        <f t="shared" si="5"/>
        <v>#REF!</v>
      </c>
      <c r="E19" s="96"/>
      <c r="F19" s="143" t="str">
        <f>'Passo 04 - Cálculo do Risco Res'!F19</f>
        <v/>
      </c>
      <c r="G19" s="144" t="str">
        <f>'Passo 04 - Cálculo do Risco Res'!N19</f>
        <v>-</v>
      </c>
      <c r="H19" s="145" t="str">
        <f>'Passo 04 - Cálculo do Risco Res'!Q19</f>
        <v>-</v>
      </c>
      <c r="I19" s="95" t="str">
        <f>'Passo 04 - Cálculo do Risco Res'!R19</f>
        <v>-</v>
      </c>
      <c r="J19" s="96"/>
      <c r="K19" s="137" t="str">
        <f t="shared" ref="K19:M19" si="20">'Passo 02  - Elaboração do PACI'!O20</f>
        <v>#REF!</v>
      </c>
      <c r="L19" s="87" t="str">
        <f t="shared" si="20"/>
        <v>#REF!</v>
      </c>
      <c r="M19" s="87" t="str">
        <f t="shared" si="20"/>
        <v>#REF!</v>
      </c>
      <c r="N19" s="138" t="str">
        <f t="shared" si="7"/>
        <v>#REF!</v>
      </c>
      <c r="O19" s="96"/>
      <c r="P19" s="139" t="str">
        <f t="shared" si="8"/>
        <v>#REF!</v>
      </c>
      <c r="Q19" s="140" t="str">
        <f>IF(P19="-","-",
VLOOKUP(P19,'Tabelas de Apoio'!$AM$9:$AO$120,2,0))</f>
        <v>#REF!</v>
      </c>
      <c r="R19" s="95" t="str">
        <f>IF(P19="-","-",
VLOOKUP(P19,'Tabelas de Apoio'!$AM$9:$AO$120,3,0))</f>
        <v>#REF!</v>
      </c>
      <c r="S19" s="59"/>
    </row>
    <row r="20" ht="45.0" customHeight="1">
      <c r="A20" s="82">
        <v>15.0</v>
      </c>
      <c r="B20" s="141" t="str">
        <f t="shared" si="3"/>
        <v>#REF!</v>
      </c>
      <c r="C20" s="141" t="str">
        <f t="shared" si="4"/>
        <v>#REF!</v>
      </c>
      <c r="D20" s="142" t="str">
        <f t="shared" si="5"/>
        <v>#REF!</v>
      </c>
      <c r="E20" s="96"/>
      <c r="F20" s="143" t="str">
        <f>'Passo 04 - Cálculo do Risco Res'!F20</f>
        <v/>
      </c>
      <c r="G20" s="144" t="str">
        <f>'Passo 04 - Cálculo do Risco Res'!N20</f>
        <v>-</v>
      </c>
      <c r="H20" s="145" t="str">
        <f>'Passo 04 - Cálculo do Risco Res'!Q20</f>
        <v>-</v>
      </c>
      <c r="I20" s="95" t="str">
        <f>'Passo 04 - Cálculo do Risco Res'!R20</f>
        <v>-</v>
      </c>
      <c r="J20" s="96"/>
      <c r="K20" s="137" t="str">
        <f t="shared" ref="K20:M20" si="21">'Passo 02  - Elaboração do PACI'!O21</f>
        <v>#REF!</v>
      </c>
      <c r="L20" s="87" t="str">
        <f t="shared" si="21"/>
        <v>#REF!</v>
      </c>
      <c r="M20" s="87" t="str">
        <f t="shared" si="21"/>
        <v>#REF!</v>
      </c>
      <c r="N20" s="138" t="str">
        <f t="shared" si="7"/>
        <v>#REF!</v>
      </c>
      <c r="O20" s="96"/>
      <c r="P20" s="139" t="str">
        <f t="shared" si="8"/>
        <v>#REF!</v>
      </c>
      <c r="Q20" s="140" t="str">
        <f>IF(P20="-","-",
VLOOKUP(P20,'Tabelas de Apoio'!$AM$9:$AO$120,2,0))</f>
        <v>#REF!</v>
      </c>
      <c r="R20" s="95" t="str">
        <f>IF(P20="-","-",
VLOOKUP(P20,'Tabelas de Apoio'!$AM$9:$AO$120,3,0))</f>
        <v>#REF!</v>
      </c>
      <c r="S20" s="59"/>
    </row>
    <row r="21" ht="45.0" customHeight="1">
      <c r="A21" s="82">
        <v>16.0</v>
      </c>
      <c r="B21" s="141" t="str">
        <f t="shared" si="3"/>
        <v>#REF!</v>
      </c>
      <c r="C21" s="141" t="str">
        <f t="shared" si="4"/>
        <v>#REF!</v>
      </c>
      <c r="D21" s="142" t="str">
        <f t="shared" si="5"/>
        <v>#REF!</v>
      </c>
      <c r="E21" s="96"/>
      <c r="F21" s="143" t="str">
        <f>'Passo 04 - Cálculo do Risco Res'!F21</f>
        <v/>
      </c>
      <c r="G21" s="144" t="str">
        <f>'Passo 04 - Cálculo do Risco Res'!N21</f>
        <v>-</v>
      </c>
      <c r="H21" s="145" t="str">
        <f>'Passo 04 - Cálculo do Risco Res'!Q21</f>
        <v>-</v>
      </c>
      <c r="I21" s="95" t="str">
        <f>'Passo 04 - Cálculo do Risco Res'!R21</f>
        <v>-</v>
      </c>
      <c r="J21" s="96"/>
      <c r="K21" s="137" t="str">
        <f t="shared" ref="K21:M21" si="22">'Passo 02  - Elaboração do PACI'!O22</f>
        <v>#REF!</v>
      </c>
      <c r="L21" s="87" t="str">
        <f t="shared" si="22"/>
        <v>#REF!</v>
      </c>
      <c r="M21" s="87" t="str">
        <f t="shared" si="22"/>
        <v>#REF!</v>
      </c>
      <c r="N21" s="138" t="str">
        <f t="shared" si="7"/>
        <v>#REF!</v>
      </c>
      <c r="O21" s="96"/>
      <c r="P21" s="139" t="str">
        <f t="shared" si="8"/>
        <v>#REF!</v>
      </c>
      <c r="Q21" s="140" t="str">
        <f>IF(P21="-","-",
VLOOKUP(P21,'Tabelas de Apoio'!$AM$9:$AO$120,2,0))</f>
        <v>#REF!</v>
      </c>
      <c r="R21" s="95" t="str">
        <f>IF(P21="-","-",
VLOOKUP(P21,'Tabelas de Apoio'!$AM$9:$AO$120,3,0))</f>
        <v>#REF!</v>
      </c>
      <c r="S21" s="59"/>
    </row>
    <row r="22" ht="45.0" customHeight="1">
      <c r="A22" s="82">
        <v>17.0</v>
      </c>
      <c r="B22" s="141" t="str">
        <f t="shared" si="3"/>
        <v>#REF!</v>
      </c>
      <c r="C22" s="141" t="str">
        <f t="shared" si="4"/>
        <v>#REF!</v>
      </c>
      <c r="D22" s="142" t="str">
        <f t="shared" si="5"/>
        <v>#REF!</v>
      </c>
      <c r="E22" s="96"/>
      <c r="F22" s="143" t="str">
        <f>'Passo 04 - Cálculo do Risco Res'!F22</f>
        <v/>
      </c>
      <c r="G22" s="144" t="str">
        <f>'Passo 04 - Cálculo do Risco Res'!N22</f>
        <v>-</v>
      </c>
      <c r="H22" s="145" t="str">
        <f>'Passo 04 - Cálculo do Risco Res'!Q22</f>
        <v>-</v>
      </c>
      <c r="I22" s="95" t="str">
        <f>'Passo 04 - Cálculo do Risco Res'!R22</f>
        <v>-</v>
      </c>
      <c r="J22" s="96"/>
      <c r="K22" s="137" t="str">
        <f t="shared" ref="K22:M22" si="23">'Passo 02  - Elaboração do PACI'!O23</f>
        <v>#REF!</v>
      </c>
      <c r="L22" s="87" t="str">
        <f t="shared" si="23"/>
        <v>#REF!</v>
      </c>
      <c r="M22" s="87" t="str">
        <f t="shared" si="23"/>
        <v>#REF!</v>
      </c>
      <c r="N22" s="138" t="str">
        <f t="shared" si="7"/>
        <v>#REF!</v>
      </c>
      <c r="O22" s="96"/>
      <c r="P22" s="139" t="str">
        <f t="shared" si="8"/>
        <v>#REF!</v>
      </c>
      <c r="Q22" s="140" t="str">
        <f>IF(P22="-","-",
VLOOKUP(P22,'Tabelas de Apoio'!$AM$9:$AO$120,2,0))</f>
        <v>#REF!</v>
      </c>
      <c r="R22" s="95" t="str">
        <f>IF(P22="-","-",
VLOOKUP(P22,'Tabelas de Apoio'!$AM$9:$AO$120,3,0))</f>
        <v>#REF!</v>
      </c>
      <c r="S22" s="59"/>
    </row>
    <row r="23" ht="45.0" customHeight="1">
      <c r="A23" s="82">
        <v>18.0</v>
      </c>
      <c r="B23" s="141" t="str">
        <f t="shared" si="3"/>
        <v>#REF!</v>
      </c>
      <c r="C23" s="141" t="str">
        <f t="shared" si="4"/>
        <v>#REF!</v>
      </c>
      <c r="D23" s="142" t="str">
        <f t="shared" si="5"/>
        <v>#REF!</v>
      </c>
      <c r="E23" s="96"/>
      <c r="F23" s="143" t="str">
        <f>'Passo 04 - Cálculo do Risco Res'!F23</f>
        <v/>
      </c>
      <c r="G23" s="144" t="str">
        <f>'Passo 04 - Cálculo do Risco Res'!N23</f>
        <v>-</v>
      </c>
      <c r="H23" s="145" t="str">
        <f>'Passo 04 - Cálculo do Risco Res'!Q23</f>
        <v>-</v>
      </c>
      <c r="I23" s="95" t="str">
        <f>'Passo 04 - Cálculo do Risco Res'!R23</f>
        <v>-</v>
      </c>
      <c r="J23" s="96"/>
      <c r="K23" s="137" t="str">
        <f t="shared" ref="K23:M23" si="24">'Passo 02  - Elaboração do PACI'!O24</f>
        <v>#REF!</v>
      </c>
      <c r="L23" s="87" t="str">
        <f t="shared" si="24"/>
        <v>#REF!</v>
      </c>
      <c r="M23" s="87" t="str">
        <f t="shared" si="24"/>
        <v>#REF!</v>
      </c>
      <c r="N23" s="138" t="str">
        <f t="shared" si="7"/>
        <v>#REF!</v>
      </c>
      <c r="O23" s="96"/>
      <c r="P23" s="139" t="str">
        <f t="shared" si="8"/>
        <v>#REF!</v>
      </c>
      <c r="Q23" s="140" t="str">
        <f>IF(P23="-","-",
VLOOKUP(P23,'Tabelas de Apoio'!$AM$9:$AO$120,2,0))</f>
        <v>#REF!</v>
      </c>
      <c r="R23" s="95" t="str">
        <f>IF(P23="-","-",
VLOOKUP(P23,'Tabelas de Apoio'!$AM$9:$AO$120,3,0))</f>
        <v>#REF!</v>
      </c>
      <c r="S23" s="59"/>
    </row>
    <row r="24" ht="45.0" customHeight="1">
      <c r="A24" s="82">
        <v>19.0</v>
      </c>
      <c r="B24" s="141" t="str">
        <f t="shared" si="3"/>
        <v>#REF!</v>
      </c>
      <c r="C24" s="141" t="str">
        <f t="shared" si="4"/>
        <v>#REF!</v>
      </c>
      <c r="D24" s="142" t="str">
        <f t="shared" si="5"/>
        <v>#REF!</v>
      </c>
      <c r="E24" s="96"/>
      <c r="F24" s="143" t="str">
        <f>'Passo 04 - Cálculo do Risco Res'!F24</f>
        <v/>
      </c>
      <c r="G24" s="144" t="str">
        <f>'Passo 04 - Cálculo do Risco Res'!N24</f>
        <v>-</v>
      </c>
      <c r="H24" s="145" t="str">
        <f>'Passo 04 - Cálculo do Risco Res'!Q24</f>
        <v>-</v>
      </c>
      <c r="I24" s="95" t="str">
        <f>'Passo 04 - Cálculo do Risco Res'!R24</f>
        <v>-</v>
      </c>
      <c r="J24" s="96"/>
      <c r="K24" s="137" t="str">
        <f t="shared" ref="K24:M24" si="25">'Passo 02  - Elaboração do PACI'!O25</f>
        <v>#REF!</v>
      </c>
      <c r="L24" s="87" t="str">
        <f t="shared" si="25"/>
        <v>#REF!</v>
      </c>
      <c r="M24" s="87" t="str">
        <f t="shared" si="25"/>
        <v>#REF!</v>
      </c>
      <c r="N24" s="138" t="str">
        <f t="shared" si="7"/>
        <v>#REF!</v>
      </c>
      <c r="O24" s="96"/>
      <c r="P24" s="139" t="str">
        <f t="shared" si="8"/>
        <v>#REF!</v>
      </c>
      <c r="Q24" s="140" t="str">
        <f>IF(P24="-","-",
VLOOKUP(P24,'Tabelas de Apoio'!$AM$9:$AO$120,2,0))</f>
        <v>#REF!</v>
      </c>
      <c r="R24" s="95" t="str">
        <f>IF(P24="-","-",
VLOOKUP(P24,'Tabelas de Apoio'!$AM$9:$AO$120,3,0))</f>
        <v>#REF!</v>
      </c>
      <c r="S24" s="59"/>
    </row>
    <row r="25" ht="45.0" customHeight="1">
      <c r="A25" s="82">
        <v>20.0</v>
      </c>
      <c r="B25" s="141" t="str">
        <f t="shared" si="3"/>
        <v>#REF!</v>
      </c>
      <c r="C25" s="141" t="str">
        <f t="shared" si="4"/>
        <v>#REF!</v>
      </c>
      <c r="D25" s="142" t="str">
        <f t="shared" si="5"/>
        <v>#REF!</v>
      </c>
      <c r="E25" s="96"/>
      <c r="F25" s="143" t="str">
        <f>'Passo 04 - Cálculo do Risco Res'!F25</f>
        <v/>
      </c>
      <c r="G25" s="144" t="str">
        <f>'Passo 04 - Cálculo do Risco Res'!N25</f>
        <v>-</v>
      </c>
      <c r="H25" s="145" t="str">
        <f>'Passo 04 - Cálculo do Risco Res'!Q25</f>
        <v>-</v>
      </c>
      <c r="I25" s="95" t="str">
        <f>'Passo 04 - Cálculo do Risco Res'!R25</f>
        <v>-</v>
      </c>
      <c r="J25" s="96"/>
      <c r="K25" s="137" t="str">
        <f t="shared" ref="K25:M25" si="26">'Passo 02  - Elaboração do PACI'!O26</f>
        <v>#REF!</v>
      </c>
      <c r="L25" s="87" t="str">
        <f t="shared" si="26"/>
        <v>#REF!</v>
      </c>
      <c r="M25" s="87" t="str">
        <f t="shared" si="26"/>
        <v>#REF!</v>
      </c>
      <c r="N25" s="138" t="str">
        <f t="shared" si="7"/>
        <v>#REF!</v>
      </c>
      <c r="O25" s="96"/>
      <c r="P25" s="139" t="str">
        <f t="shared" si="8"/>
        <v>#REF!</v>
      </c>
      <c r="Q25" s="140" t="str">
        <f>IF(P25="-","-",
VLOOKUP(P25,'Tabelas de Apoio'!$AM$9:$AO$120,2,0))</f>
        <v>#REF!</v>
      </c>
      <c r="R25" s="95" t="str">
        <f>IF(P25="-","-",
VLOOKUP(P25,'Tabelas de Apoio'!$AM$9:$AO$120,3,0))</f>
        <v>#REF!</v>
      </c>
      <c r="S25" s="59"/>
    </row>
    <row r="26" ht="45.0" customHeight="1">
      <c r="A26" s="82">
        <v>21.0</v>
      </c>
      <c r="B26" s="141" t="str">
        <f t="shared" si="3"/>
        <v>#REF!</v>
      </c>
      <c r="C26" s="141" t="str">
        <f t="shared" si="4"/>
        <v>#REF!</v>
      </c>
      <c r="D26" s="142" t="str">
        <f t="shared" si="5"/>
        <v>#REF!</v>
      </c>
      <c r="E26" s="96"/>
      <c r="F26" s="143" t="str">
        <f>'Passo 04 - Cálculo do Risco Res'!F26</f>
        <v/>
      </c>
      <c r="G26" s="144" t="str">
        <f>'Passo 04 - Cálculo do Risco Res'!N26</f>
        <v>-</v>
      </c>
      <c r="H26" s="145" t="str">
        <f>'Passo 04 - Cálculo do Risco Res'!Q26</f>
        <v>-</v>
      </c>
      <c r="I26" s="95" t="str">
        <f>'Passo 04 - Cálculo do Risco Res'!R26</f>
        <v>-</v>
      </c>
      <c r="J26" s="96"/>
      <c r="K26" s="137" t="str">
        <f t="shared" ref="K26:M26" si="27">'Passo 02  - Elaboração do PACI'!O27</f>
        <v>#REF!</v>
      </c>
      <c r="L26" s="87" t="str">
        <f t="shared" si="27"/>
        <v>#REF!</v>
      </c>
      <c r="M26" s="87" t="str">
        <f t="shared" si="27"/>
        <v>#REF!</v>
      </c>
      <c r="N26" s="138" t="str">
        <f t="shared" si="7"/>
        <v>#REF!</v>
      </c>
      <c r="O26" s="96"/>
      <c r="P26" s="139" t="str">
        <f t="shared" si="8"/>
        <v>#REF!</v>
      </c>
      <c r="Q26" s="140" t="str">
        <f>IF(P26="-","-",
VLOOKUP(P26,'Tabelas de Apoio'!$AM$9:$AO$120,2,0))</f>
        <v>#REF!</v>
      </c>
      <c r="R26" s="95" t="str">
        <f>IF(P26="-","-",
VLOOKUP(P26,'Tabelas de Apoio'!$AM$9:$AO$120,3,0))</f>
        <v>#REF!</v>
      </c>
      <c r="S26" s="59"/>
    </row>
    <row r="27" ht="45.0" customHeight="1">
      <c r="A27" s="82">
        <v>22.0</v>
      </c>
      <c r="B27" s="141" t="str">
        <f t="shared" si="3"/>
        <v>#REF!</v>
      </c>
      <c r="C27" s="141" t="str">
        <f t="shared" si="4"/>
        <v>#REF!</v>
      </c>
      <c r="D27" s="142" t="str">
        <f t="shared" si="5"/>
        <v>#REF!</v>
      </c>
      <c r="E27" s="96"/>
      <c r="F27" s="143" t="str">
        <f>'Passo 04 - Cálculo do Risco Res'!F27</f>
        <v/>
      </c>
      <c r="G27" s="144" t="str">
        <f>'Passo 04 - Cálculo do Risco Res'!N27</f>
        <v>-</v>
      </c>
      <c r="H27" s="145" t="str">
        <f>'Passo 04 - Cálculo do Risco Res'!Q27</f>
        <v>-</v>
      </c>
      <c r="I27" s="95" t="str">
        <f>'Passo 04 - Cálculo do Risco Res'!R27</f>
        <v>-</v>
      </c>
      <c r="J27" s="96"/>
      <c r="K27" s="137" t="str">
        <f t="shared" ref="K27:M27" si="28">'Passo 02  - Elaboração do PACI'!O28</f>
        <v>#REF!</v>
      </c>
      <c r="L27" s="87" t="str">
        <f t="shared" si="28"/>
        <v>#REF!</v>
      </c>
      <c r="M27" s="87" t="str">
        <f t="shared" si="28"/>
        <v>#REF!</v>
      </c>
      <c r="N27" s="138" t="str">
        <f t="shared" si="7"/>
        <v>#REF!</v>
      </c>
      <c r="O27" s="96"/>
      <c r="P27" s="139" t="str">
        <f t="shared" si="8"/>
        <v>#REF!</v>
      </c>
      <c r="Q27" s="140" t="str">
        <f>IF(P27="-","-",
VLOOKUP(P27,'Tabelas de Apoio'!$AM$9:$AO$120,2,0))</f>
        <v>#REF!</v>
      </c>
      <c r="R27" s="95" t="str">
        <f>IF(P27="-","-",
VLOOKUP(P27,'Tabelas de Apoio'!$AM$9:$AO$120,3,0))</f>
        <v>#REF!</v>
      </c>
      <c r="S27" s="59"/>
    </row>
    <row r="28" ht="45.0" customHeight="1">
      <c r="A28" s="82">
        <v>23.0</v>
      </c>
      <c r="B28" s="141" t="str">
        <f t="shared" si="3"/>
        <v>#REF!</v>
      </c>
      <c r="C28" s="141" t="str">
        <f t="shared" si="4"/>
        <v>#REF!</v>
      </c>
      <c r="D28" s="142" t="str">
        <f t="shared" si="5"/>
        <v>#REF!</v>
      </c>
      <c r="E28" s="96"/>
      <c r="F28" s="143" t="str">
        <f>'Passo 04 - Cálculo do Risco Res'!F28</f>
        <v/>
      </c>
      <c r="G28" s="144" t="str">
        <f>'Passo 04 - Cálculo do Risco Res'!N28</f>
        <v>-</v>
      </c>
      <c r="H28" s="145" t="str">
        <f>'Passo 04 - Cálculo do Risco Res'!Q28</f>
        <v>-</v>
      </c>
      <c r="I28" s="95" t="str">
        <f>'Passo 04 - Cálculo do Risco Res'!R28</f>
        <v>-</v>
      </c>
      <c r="J28" s="96"/>
      <c r="K28" s="137" t="str">
        <f t="shared" ref="K28:M28" si="29">'Passo 02  - Elaboração do PACI'!O29</f>
        <v>#REF!</v>
      </c>
      <c r="L28" s="87" t="str">
        <f t="shared" si="29"/>
        <v>#REF!</v>
      </c>
      <c r="M28" s="87" t="str">
        <f t="shared" si="29"/>
        <v>#REF!</v>
      </c>
      <c r="N28" s="138" t="str">
        <f t="shared" si="7"/>
        <v>#REF!</v>
      </c>
      <c r="O28" s="96"/>
      <c r="P28" s="139" t="str">
        <f t="shared" si="8"/>
        <v>#REF!</v>
      </c>
      <c r="Q28" s="140" t="str">
        <f>IF(P28="-","-",
VLOOKUP(P28,'Tabelas de Apoio'!$AM$9:$AO$120,2,0))</f>
        <v>#REF!</v>
      </c>
      <c r="R28" s="95" t="str">
        <f>IF(P28="-","-",
VLOOKUP(P28,'Tabelas de Apoio'!$AM$9:$AO$120,3,0))</f>
        <v>#REF!</v>
      </c>
      <c r="S28" s="59"/>
    </row>
    <row r="29" ht="45.0" customHeight="1">
      <c r="A29" s="82">
        <v>24.0</v>
      </c>
      <c r="B29" s="141" t="str">
        <f t="shared" si="3"/>
        <v>#REF!</v>
      </c>
      <c r="C29" s="141" t="str">
        <f t="shared" si="4"/>
        <v>#REF!</v>
      </c>
      <c r="D29" s="142" t="str">
        <f t="shared" si="5"/>
        <v>#REF!</v>
      </c>
      <c r="E29" s="96"/>
      <c r="F29" s="143" t="str">
        <f>'Passo 04 - Cálculo do Risco Res'!F29</f>
        <v/>
      </c>
      <c r="G29" s="144" t="str">
        <f>'Passo 04 - Cálculo do Risco Res'!N29</f>
        <v>-</v>
      </c>
      <c r="H29" s="145" t="str">
        <f>'Passo 04 - Cálculo do Risco Res'!Q29</f>
        <v>-</v>
      </c>
      <c r="I29" s="95" t="str">
        <f>'Passo 04 - Cálculo do Risco Res'!R29</f>
        <v>-</v>
      </c>
      <c r="J29" s="96"/>
      <c r="K29" s="137" t="str">
        <f t="shared" ref="K29:M29" si="30">'Passo 02  - Elaboração do PACI'!O30</f>
        <v>#REF!</v>
      </c>
      <c r="L29" s="87" t="str">
        <f t="shared" si="30"/>
        <v>#REF!</v>
      </c>
      <c r="M29" s="87" t="str">
        <f t="shared" si="30"/>
        <v>#REF!</v>
      </c>
      <c r="N29" s="138" t="str">
        <f t="shared" si="7"/>
        <v>#REF!</v>
      </c>
      <c r="O29" s="96"/>
      <c r="P29" s="139" t="str">
        <f t="shared" si="8"/>
        <v>#REF!</v>
      </c>
      <c r="Q29" s="140" t="str">
        <f>IF(P29="-","-",
VLOOKUP(P29,'Tabelas de Apoio'!$AM$9:$AO$120,2,0))</f>
        <v>#REF!</v>
      </c>
      <c r="R29" s="95" t="str">
        <f>IF(P29="-","-",
VLOOKUP(P29,'Tabelas de Apoio'!$AM$9:$AO$120,3,0))</f>
        <v>#REF!</v>
      </c>
      <c r="S29" s="59"/>
    </row>
    <row r="30" ht="45.0" customHeight="1">
      <c r="A30" s="82">
        <v>25.0</v>
      </c>
      <c r="B30" s="141" t="str">
        <f t="shared" si="3"/>
        <v>#REF!</v>
      </c>
      <c r="C30" s="141" t="str">
        <f t="shared" si="4"/>
        <v>#REF!</v>
      </c>
      <c r="D30" s="142" t="str">
        <f t="shared" si="5"/>
        <v>#REF!</v>
      </c>
      <c r="E30" s="96"/>
      <c r="F30" s="143" t="str">
        <f>'Passo 04 - Cálculo do Risco Res'!F30</f>
        <v/>
      </c>
      <c r="G30" s="144" t="str">
        <f>'Passo 04 - Cálculo do Risco Res'!N30</f>
        <v>-</v>
      </c>
      <c r="H30" s="145" t="str">
        <f>'Passo 04 - Cálculo do Risco Res'!Q30</f>
        <v>-</v>
      </c>
      <c r="I30" s="95" t="str">
        <f>'Passo 04 - Cálculo do Risco Res'!R30</f>
        <v>-</v>
      </c>
      <c r="J30" s="96"/>
      <c r="K30" s="137" t="str">
        <f t="shared" ref="K30:M30" si="31">'Passo 02  - Elaboração do PACI'!O31</f>
        <v>#REF!</v>
      </c>
      <c r="L30" s="87" t="str">
        <f t="shared" si="31"/>
        <v>#REF!</v>
      </c>
      <c r="M30" s="87" t="str">
        <f t="shared" si="31"/>
        <v>#REF!</v>
      </c>
      <c r="N30" s="138" t="str">
        <f t="shared" si="7"/>
        <v>#REF!</v>
      </c>
      <c r="O30" s="96"/>
      <c r="P30" s="139" t="str">
        <f t="shared" si="8"/>
        <v>#REF!</v>
      </c>
      <c r="Q30" s="140" t="str">
        <f>IF(P30="-","-",
VLOOKUP(P30,'Tabelas de Apoio'!$AM$9:$AO$120,2,0))</f>
        <v>#REF!</v>
      </c>
      <c r="R30" s="95" t="str">
        <f>IF(P30="-","-",
VLOOKUP(P30,'Tabelas de Apoio'!$AM$9:$AO$120,3,0))</f>
        <v>#REF!</v>
      </c>
      <c r="S30" s="59"/>
    </row>
    <row r="31" ht="45.0" customHeight="1">
      <c r="A31" s="82">
        <v>26.0</v>
      </c>
      <c r="B31" s="141" t="str">
        <f t="shared" si="3"/>
        <v>#REF!</v>
      </c>
      <c r="C31" s="141" t="str">
        <f t="shared" si="4"/>
        <v>#REF!</v>
      </c>
      <c r="D31" s="142" t="str">
        <f t="shared" si="5"/>
        <v>#REF!</v>
      </c>
      <c r="E31" s="96"/>
      <c r="F31" s="143" t="str">
        <f>'Passo 04 - Cálculo do Risco Res'!F31</f>
        <v/>
      </c>
      <c r="G31" s="144" t="str">
        <f>'Passo 04 - Cálculo do Risco Res'!N31</f>
        <v>-</v>
      </c>
      <c r="H31" s="145" t="str">
        <f>'Passo 04 - Cálculo do Risco Res'!Q31</f>
        <v>-</v>
      </c>
      <c r="I31" s="95" t="str">
        <f>'Passo 04 - Cálculo do Risco Res'!R31</f>
        <v>-</v>
      </c>
      <c r="J31" s="96"/>
      <c r="K31" s="137" t="str">
        <f t="shared" ref="K31:M31" si="32">'Passo 02  - Elaboração do PACI'!O32</f>
        <v>#REF!</v>
      </c>
      <c r="L31" s="87" t="str">
        <f t="shared" si="32"/>
        <v>#REF!</v>
      </c>
      <c r="M31" s="87" t="str">
        <f t="shared" si="32"/>
        <v>#REF!</v>
      </c>
      <c r="N31" s="138" t="str">
        <f t="shared" si="7"/>
        <v>#REF!</v>
      </c>
      <c r="O31" s="96"/>
      <c r="P31" s="139" t="str">
        <f t="shared" si="8"/>
        <v>#REF!</v>
      </c>
      <c r="Q31" s="140" t="str">
        <f>IF(P31="-","-",
VLOOKUP(P31,'Tabelas de Apoio'!$AM$9:$AO$120,2,0))</f>
        <v>#REF!</v>
      </c>
      <c r="R31" s="95" t="str">
        <f>IF(P31="-","-",
VLOOKUP(P31,'Tabelas de Apoio'!$AM$9:$AO$120,3,0))</f>
        <v>#REF!</v>
      </c>
      <c r="S31" s="59"/>
    </row>
    <row r="32" ht="45.0" customHeight="1">
      <c r="A32" s="82">
        <v>27.0</v>
      </c>
      <c r="B32" s="141" t="str">
        <f t="shared" si="3"/>
        <v>#REF!</v>
      </c>
      <c r="C32" s="141" t="str">
        <f t="shared" si="4"/>
        <v>#REF!</v>
      </c>
      <c r="D32" s="142" t="str">
        <f t="shared" si="5"/>
        <v>#REF!</v>
      </c>
      <c r="E32" s="96"/>
      <c r="F32" s="143" t="str">
        <f>'Passo 04 - Cálculo do Risco Res'!F32</f>
        <v/>
      </c>
      <c r="G32" s="144" t="str">
        <f>'Passo 04 - Cálculo do Risco Res'!N32</f>
        <v>-</v>
      </c>
      <c r="H32" s="145" t="str">
        <f>'Passo 04 - Cálculo do Risco Res'!Q32</f>
        <v>-</v>
      </c>
      <c r="I32" s="95" t="str">
        <f>'Passo 04 - Cálculo do Risco Res'!R32</f>
        <v>-</v>
      </c>
      <c r="J32" s="96"/>
      <c r="K32" s="137" t="str">
        <f t="shared" ref="K32:M32" si="33">'Passo 02  - Elaboração do PACI'!O33</f>
        <v>#REF!</v>
      </c>
      <c r="L32" s="87" t="str">
        <f t="shared" si="33"/>
        <v>#REF!</v>
      </c>
      <c r="M32" s="87" t="str">
        <f t="shared" si="33"/>
        <v>#REF!</v>
      </c>
      <c r="N32" s="138" t="str">
        <f t="shared" si="7"/>
        <v>#REF!</v>
      </c>
      <c r="O32" s="96"/>
      <c r="P32" s="139" t="str">
        <f t="shared" si="8"/>
        <v>#REF!</v>
      </c>
      <c r="Q32" s="140" t="str">
        <f>IF(P32="-","-",
VLOOKUP(P32,'Tabelas de Apoio'!$AM$9:$AO$120,2,0))</f>
        <v>#REF!</v>
      </c>
      <c r="R32" s="95" t="str">
        <f>IF(P32="-","-",
VLOOKUP(P32,'Tabelas de Apoio'!$AM$9:$AO$120,3,0))</f>
        <v>#REF!</v>
      </c>
      <c r="S32" s="59"/>
    </row>
    <row r="33" ht="45.0" customHeight="1">
      <c r="A33" s="82">
        <v>28.0</v>
      </c>
      <c r="B33" s="141" t="str">
        <f t="shared" si="3"/>
        <v>#REF!</v>
      </c>
      <c r="C33" s="141" t="str">
        <f t="shared" si="4"/>
        <v>#REF!</v>
      </c>
      <c r="D33" s="142" t="str">
        <f t="shared" si="5"/>
        <v>#REF!</v>
      </c>
      <c r="E33" s="96"/>
      <c r="F33" s="143" t="str">
        <f>'Passo 04 - Cálculo do Risco Res'!F33</f>
        <v/>
      </c>
      <c r="G33" s="144" t="str">
        <f>'Passo 04 - Cálculo do Risco Res'!N33</f>
        <v>-</v>
      </c>
      <c r="H33" s="145" t="str">
        <f>'Passo 04 - Cálculo do Risco Res'!Q33</f>
        <v>-</v>
      </c>
      <c r="I33" s="95" t="str">
        <f>'Passo 04 - Cálculo do Risco Res'!R33</f>
        <v>-</v>
      </c>
      <c r="J33" s="96"/>
      <c r="K33" s="137" t="str">
        <f t="shared" ref="K33:M33" si="34">'Passo 02  - Elaboração do PACI'!O34</f>
        <v>#REF!</v>
      </c>
      <c r="L33" s="87" t="str">
        <f t="shared" si="34"/>
        <v>#REF!</v>
      </c>
      <c r="M33" s="87" t="str">
        <f t="shared" si="34"/>
        <v>#REF!</v>
      </c>
      <c r="N33" s="138" t="str">
        <f t="shared" si="7"/>
        <v>#REF!</v>
      </c>
      <c r="O33" s="96"/>
      <c r="P33" s="139" t="str">
        <f t="shared" si="8"/>
        <v>#REF!</v>
      </c>
      <c r="Q33" s="140" t="str">
        <f>IF(P33="-","-",
VLOOKUP(P33,'Tabelas de Apoio'!$AM$9:$AO$120,2,0))</f>
        <v>#REF!</v>
      </c>
      <c r="R33" s="95" t="str">
        <f>IF(P33="-","-",
VLOOKUP(P33,'Tabelas de Apoio'!$AM$9:$AO$120,3,0))</f>
        <v>#REF!</v>
      </c>
      <c r="S33" s="59"/>
    </row>
    <row r="34" ht="45.0" customHeight="1">
      <c r="A34" s="82">
        <v>29.0</v>
      </c>
      <c r="B34" s="141" t="str">
        <f t="shared" si="3"/>
        <v>#REF!</v>
      </c>
      <c r="C34" s="141" t="str">
        <f t="shared" si="4"/>
        <v>#REF!</v>
      </c>
      <c r="D34" s="142" t="str">
        <f t="shared" si="5"/>
        <v>#REF!</v>
      </c>
      <c r="E34" s="96"/>
      <c r="F34" s="143" t="str">
        <f>'Passo 04 - Cálculo do Risco Res'!F34</f>
        <v/>
      </c>
      <c r="G34" s="144" t="str">
        <f>'Passo 04 - Cálculo do Risco Res'!N34</f>
        <v>-</v>
      </c>
      <c r="H34" s="145" t="str">
        <f>'Passo 04 - Cálculo do Risco Res'!Q34</f>
        <v>-</v>
      </c>
      <c r="I34" s="95" t="str">
        <f>'Passo 04 - Cálculo do Risco Res'!R34</f>
        <v>-</v>
      </c>
      <c r="J34" s="96"/>
      <c r="K34" s="137" t="str">
        <f t="shared" ref="K34:M34" si="35">'Passo 02  - Elaboração do PACI'!O35</f>
        <v>#REF!</v>
      </c>
      <c r="L34" s="87" t="str">
        <f t="shared" si="35"/>
        <v>#REF!</v>
      </c>
      <c r="M34" s="87" t="str">
        <f t="shared" si="35"/>
        <v>#REF!</v>
      </c>
      <c r="N34" s="138" t="str">
        <f t="shared" si="7"/>
        <v>#REF!</v>
      </c>
      <c r="O34" s="96"/>
      <c r="P34" s="139" t="str">
        <f t="shared" si="8"/>
        <v>#REF!</v>
      </c>
      <c r="Q34" s="140" t="str">
        <f>IF(P34="-","-",
VLOOKUP(P34,'Tabelas de Apoio'!$AM$9:$AO$120,2,0))</f>
        <v>#REF!</v>
      </c>
      <c r="R34" s="95" t="str">
        <f>IF(P34="-","-",
VLOOKUP(P34,'Tabelas de Apoio'!$AM$9:$AO$120,3,0))</f>
        <v>#REF!</v>
      </c>
      <c r="S34" s="59"/>
    </row>
    <row r="35" ht="45.0" customHeight="1">
      <c r="A35" s="82">
        <v>30.0</v>
      </c>
      <c r="B35" s="141" t="str">
        <f t="shared" si="3"/>
        <v>#REF!</v>
      </c>
      <c r="C35" s="141" t="str">
        <f t="shared" si="4"/>
        <v>#REF!</v>
      </c>
      <c r="D35" s="142" t="str">
        <f t="shared" si="5"/>
        <v>#REF!</v>
      </c>
      <c r="E35" s="96"/>
      <c r="F35" s="143" t="str">
        <f>'Passo 04 - Cálculo do Risco Res'!F35</f>
        <v/>
      </c>
      <c r="G35" s="144" t="str">
        <f>'Passo 04 - Cálculo do Risco Res'!N35</f>
        <v>-</v>
      </c>
      <c r="H35" s="145" t="str">
        <f>'Passo 04 - Cálculo do Risco Res'!Q35</f>
        <v>-</v>
      </c>
      <c r="I35" s="95" t="str">
        <f>'Passo 04 - Cálculo do Risco Res'!R35</f>
        <v>-</v>
      </c>
      <c r="J35" s="96"/>
      <c r="K35" s="137" t="str">
        <f t="shared" ref="K35:M35" si="36">'Passo 02  - Elaboração do PACI'!O36</f>
        <v>#REF!</v>
      </c>
      <c r="L35" s="87" t="str">
        <f t="shared" si="36"/>
        <v>#REF!</v>
      </c>
      <c r="M35" s="87" t="str">
        <f t="shared" si="36"/>
        <v>#REF!</v>
      </c>
      <c r="N35" s="138" t="str">
        <f t="shared" si="7"/>
        <v>#REF!</v>
      </c>
      <c r="O35" s="96"/>
      <c r="P35" s="139" t="str">
        <f t="shared" si="8"/>
        <v>#REF!</v>
      </c>
      <c r="Q35" s="140" t="str">
        <f>IF(P35="-","-",
VLOOKUP(P35,'Tabelas de Apoio'!$AM$9:$AO$120,2,0))</f>
        <v>#REF!</v>
      </c>
      <c r="R35" s="95" t="str">
        <f>IF(P35="-","-",
VLOOKUP(P35,'Tabelas de Apoio'!$AM$9:$AO$120,3,0))</f>
        <v>#REF!</v>
      </c>
      <c r="S35" s="59"/>
    </row>
    <row r="36" ht="45.0" customHeight="1">
      <c r="A36" s="82">
        <v>31.0</v>
      </c>
      <c r="B36" s="141" t="str">
        <f t="shared" si="3"/>
        <v>#REF!</v>
      </c>
      <c r="C36" s="141" t="str">
        <f t="shared" si="4"/>
        <v>#REF!</v>
      </c>
      <c r="D36" s="142" t="str">
        <f t="shared" si="5"/>
        <v>#REF!</v>
      </c>
      <c r="E36" s="96"/>
      <c r="F36" s="143" t="str">
        <f>'Passo 04 - Cálculo do Risco Res'!F36</f>
        <v/>
      </c>
      <c r="G36" s="144" t="str">
        <f>'Passo 04 - Cálculo do Risco Res'!N36</f>
        <v>-</v>
      </c>
      <c r="H36" s="145" t="str">
        <f>'Passo 04 - Cálculo do Risco Res'!Q36</f>
        <v>-</v>
      </c>
      <c r="I36" s="95" t="str">
        <f>'Passo 04 - Cálculo do Risco Res'!R36</f>
        <v>-</v>
      </c>
      <c r="J36" s="96"/>
      <c r="K36" s="137" t="str">
        <f t="shared" ref="K36:M36" si="37">'Passo 02  - Elaboração do PACI'!O37</f>
        <v>#REF!</v>
      </c>
      <c r="L36" s="87" t="str">
        <f t="shared" si="37"/>
        <v>#REF!</v>
      </c>
      <c r="M36" s="87" t="str">
        <f t="shared" si="37"/>
        <v>#REF!</v>
      </c>
      <c r="N36" s="138" t="str">
        <f t="shared" si="7"/>
        <v>#REF!</v>
      </c>
      <c r="O36" s="96"/>
      <c r="P36" s="139" t="str">
        <f t="shared" si="8"/>
        <v>#REF!</v>
      </c>
      <c r="Q36" s="140" t="str">
        <f>IF(P36="-","-",
VLOOKUP(P36,'Tabelas de Apoio'!$AM$9:$AO$120,2,0))</f>
        <v>#REF!</v>
      </c>
      <c r="R36" s="95" t="str">
        <f>IF(P36="-","-",
VLOOKUP(P36,'Tabelas de Apoio'!$AM$9:$AO$120,3,0))</f>
        <v>#REF!</v>
      </c>
      <c r="S36" s="59"/>
    </row>
    <row r="37" ht="45.0" customHeight="1">
      <c r="A37" s="82">
        <v>32.0</v>
      </c>
      <c r="B37" s="141" t="str">
        <f t="shared" si="3"/>
        <v>#REF!</v>
      </c>
      <c r="C37" s="141" t="str">
        <f t="shared" si="4"/>
        <v>#REF!</v>
      </c>
      <c r="D37" s="142" t="str">
        <f t="shared" si="5"/>
        <v>#REF!</v>
      </c>
      <c r="E37" s="96"/>
      <c r="F37" s="143" t="str">
        <f>'Passo 04 - Cálculo do Risco Res'!F37</f>
        <v/>
      </c>
      <c r="G37" s="144" t="str">
        <f>'Passo 04 - Cálculo do Risco Res'!N37</f>
        <v>-</v>
      </c>
      <c r="H37" s="145" t="str">
        <f>'Passo 04 - Cálculo do Risco Res'!Q37</f>
        <v>-</v>
      </c>
      <c r="I37" s="95" t="str">
        <f>'Passo 04 - Cálculo do Risco Res'!R37</f>
        <v>-</v>
      </c>
      <c r="J37" s="96"/>
      <c r="K37" s="137" t="str">
        <f t="shared" ref="K37:M37" si="38">'Passo 02  - Elaboração do PACI'!O38</f>
        <v>#REF!</v>
      </c>
      <c r="L37" s="87" t="str">
        <f t="shared" si="38"/>
        <v>#REF!</v>
      </c>
      <c r="M37" s="87" t="str">
        <f t="shared" si="38"/>
        <v>#REF!</v>
      </c>
      <c r="N37" s="138" t="str">
        <f t="shared" si="7"/>
        <v>#REF!</v>
      </c>
      <c r="O37" s="96"/>
      <c r="P37" s="139" t="str">
        <f t="shared" si="8"/>
        <v>#REF!</v>
      </c>
      <c r="Q37" s="140" t="str">
        <f>IF(P37="-","-",
VLOOKUP(P37,'Tabelas de Apoio'!$AM$9:$AO$120,2,0))</f>
        <v>#REF!</v>
      </c>
      <c r="R37" s="95" t="str">
        <f>IF(P37="-","-",
VLOOKUP(P37,'Tabelas de Apoio'!$AM$9:$AO$120,3,0))</f>
        <v>#REF!</v>
      </c>
      <c r="S37" s="59"/>
    </row>
    <row r="38" ht="45.0" customHeight="1">
      <c r="A38" s="82">
        <v>33.0</v>
      </c>
      <c r="B38" s="141" t="str">
        <f t="shared" si="3"/>
        <v>#REF!</v>
      </c>
      <c r="C38" s="141" t="str">
        <f t="shared" si="4"/>
        <v>#REF!</v>
      </c>
      <c r="D38" s="142" t="str">
        <f t="shared" si="5"/>
        <v>#REF!</v>
      </c>
      <c r="E38" s="96"/>
      <c r="F38" s="143" t="str">
        <f>'Passo 04 - Cálculo do Risco Res'!F38</f>
        <v/>
      </c>
      <c r="G38" s="144" t="str">
        <f>'Passo 04 - Cálculo do Risco Res'!N38</f>
        <v>-</v>
      </c>
      <c r="H38" s="145" t="str">
        <f>'Passo 04 - Cálculo do Risco Res'!Q38</f>
        <v>-</v>
      </c>
      <c r="I38" s="95" t="str">
        <f>'Passo 04 - Cálculo do Risco Res'!R38</f>
        <v>-</v>
      </c>
      <c r="J38" s="96"/>
      <c r="K38" s="137" t="str">
        <f t="shared" ref="K38:M38" si="39">'Passo 02  - Elaboração do PACI'!O39</f>
        <v>#REF!</v>
      </c>
      <c r="L38" s="87" t="str">
        <f t="shared" si="39"/>
        <v>#REF!</v>
      </c>
      <c r="M38" s="87" t="str">
        <f t="shared" si="39"/>
        <v>#REF!</v>
      </c>
      <c r="N38" s="138" t="str">
        <f t="shared" si="7"/>
        <v>#REF!</v>
      </c>
      <c r="O38" s="96"/>
      <c r="P38" s="139" t="str">
        <f t="shared" si="8"/>
        <v>#REF!</v>
      </c>
      <c r="Q38" s="140" t="str">
        <f>IF(P38="-","-",
VLOOKUP(P38,'Tabelas de Apoio'!$AM$9:$AO$120,2,0))</f>
        <v>#REF!</v>
      </c>
      <c r="R38" s="95" t="str">
        <f>IF(P38="-","-",
VLOOKUP(P38,'Tabelas de Apoio'!$AM$9:$AO$120,3,0))</f>
        <v>#REF!</v>
      </c>
      <c r="S38" s="59"/>
    </row>
    <row r="39" ht="45.0" customHeight="1">
      <c r="A39" s="82">
        <v>34.0</v>
      </c>
      <c r="B39" s="141" t="str">
        <f t="shared" si="3"/>
        <v>#REF!</v>
      </c>
      <c r="C39" s="141" t="str">
        <f t="shared" si="4"/>
        <v>#REF!</v>
      </c>
      <c r="D39" s="142" t="str">
        <f t="shared" si="5"/>
        <v>#REF!</v>
      </c>
      <c r="E39" s="96"/>
      <c r="F39" s="143" t="str">
        <f>'Passo 04 - Cálculo do Risco Res'!F39</f>
        <v/>
      </c>
      <c r="G39" s="144" t="str">
        <f>'Passo 04 - Cálculo do Risco Res'!N39</f>
        <v>-</v>
      </c>
      <c r="H39" s="145" t="str">
        <f>'Passo 04 - Cálculo do Risco Res'!Q39</f>
        <v>-</v>
      </c>
      <c r="I39" s="95" t="str">
        <f>'Passo 04 - Cálculo do Risco Res'!R39</f>
        <v>-</v>
      </c>
      <c r="J39" s="96"/>
      <c r="K39" s="137" t="str">
        <f t="shared" ref="K39:M39" si="40">'Passo 02  - Elaboração do PACI'!O40</f>
        <v>#REF!</v>
      </c>
      <c r="L39" s="87" t="str">
        <f t="shared" si="40"/>
        <v>#REF!</v>
      </c>
      <c r="M39" s="87" t="str">
        <f t="shared" si="40"/>
        <v>#REF!</v>
      </c>
      <c r="N39" s="138" t="str">
        <f t="shared" si="7"/>
        <v>#REF!</v>
      </c>
      <c r="O39" s="96"/>
      <c r="P39" s="139" t="str">
        <f t="shared" si="8"/>
        <v>#REF!</v>
      </c>
      <c r="Q39" s="140" t="str">
        <f>IF(P39="-","-",
VLOOKUP(P39,'Tabelas de Apoio'!$AM$9:$AO$120,2,0))</f>
        <v>#REF!</v>
      </c>
      <c r="R39" s="95" t="str">
        <f>IF(P39="-","-",
VLOOKUP(P39,'Tabelas de Apoio'!$AM$9:$AO$120,3,0))</f>
        <v>#REF!</v>
      </c>
      <c r="S39" s="59"/>
    </row>
    <row r="40" ht="45.0" customHeight="1">
      <c r="A40" s="82">
        <v>35.0</v>
      </c>
      <c r="B40" s="141" t="str">
        <f t="shared" si="3"/>
        <v>#REF!</v>
      </c>
      <c r="C40" s="141" t="str">
        <f t="shared" si="4"/>
        <v>#REF!</v>
      </c>
      <c r="D40" s="142" t="str">
        <f t="shared" si="5"/>
        <v>#REF!</v>
      </c>
      <c r="E40" s="96"/>
      <c r="F40" s="143" t="str">
        <f>'Passo 04 - Cálculo do Risco Res'!F40</f>
        <v/>
      </c>
      <c r="G40" s="144" t="str">
        <f>'Passo 04 - Cálculo do Risco Res'!N40</f>
        <v>-</v>
      </c>
      <c r="H40" s="145" t="str">
        <f>'Passo 04 - Cálculo do Risco Res'!Q40</f>
        <v>-</v>
      </c>
      <c r="I40" s="95" t="str">
        <f>'Passo 04 - Cálculo do Risco Res'!R40</f>
        <v>-</v>
      </c>
      <c r="J40" s="96"/>
      <c r="K40" s="137" t="str">
        <f t="shared" ref="K40:M40" si="41">'Passo 02  - Elaboração do PACI'!O41</f>
        <v>#REF!</v>
      </c>
      <c r="L40" s="87" t="str">
        <f t="shared" si="41"/>
        <v>#REF!</v>
      </c>
      <c r="M40" s="87" t="str">
        <f t="shared" si="41"/>
        <v>#REF!</v>
      </c>
      <c r="N40" s="138" t="str">
        <f t="shared" si="7"/>
        <v>#REF!</v>
      </c>
      <c r="O40" s="96"/>
      <c r="P40" s="139" t="str">
        <f t="shared" si="8"/>
        <v>#REF!</v>
      </c>
      <c r="Q40" s="140" t="str">
        <f>IF(P40="-","-",
VLOOKUP(P40,'Tabelas de Apoio'!$AM$9:$AO$120,2,0))</f>
        <v>#REF!</v>
      </c>
      <c r="R40" s="95" t="str">
        <f>IF(P40="-","-",
VLOOKUP(P40,'Tabelas de Apoio'!$AM$9:$AO$120,3,0))</f>
        <v>#REF!</v>
      </c>
      <c r="S40" s="59"/>
    </row>
    <row r="41" ht="45.0" customHeight="1">
      <c r="A41" s="82">
        <v>36.0</v>
      </c>
      <c r="B41" s="141" t="str">
        <f t="shared" si="3"/>
        <v>#REF!</v>
      </c>
      <c r="C41" s="141" t="str">
        <f t="shared" si="4"/>
        <v>#REF!</v>
      </c>
      <c r="D41" s="142" t="str">
        <f t="shared" si="5"/>
        <v>#REF!</v>
      </c>
      <c r="E41" s="96"/>
      <c r="F41" s="143" t="str">
        <f>'Passo 04 - Cálculo do Risco Res'!F41</f>
        <v/>
      </c>
      <c r="G41" s="144" t="str">
        <f>'Passo 04 - Cálculo do Risco Res'!N41</f>
        <v>-</v>
      </c>
      <c r="H41" s="145" t="str">
        <f>'Passo 04 - Cálculo do Risco Res'!Q41</f>
        <v>-</v>
      </c>
      <c r="I41" s="95" t="str">
        <f>'Passo 04 - Cálculo do Risco Res'!R41</f>
        <v>-</v>
      </c>
      <c r="J41" s="96"/>
      <c r="K41" s="137" t="str">
        <f t="shared" ref="K41:M41" si="42">'Passo 02  - Elaboração do PACI'!O42</f>
        <v>#REF!</v>
      </c>
      <c r="L41" s="87" t="str">
        <f t="shared" si="42"/>
        <v>#REF!</v>
      </c>
      <c r="M41" s="87" t="str">
        <f t="shared" si="42"/>
        <v>#REF!</v>
      </c>
      <c r="N41" s="138" t="str">
        <f t="shared" si="7"/>
        <v>#REF!</v>
      </c>
      <c r="O41" s="96"/>
      <c r="P41" s="139" t="str">
        <f t="shared" si="8"/>
        <v>#REF!</v>
      </c>
      <c r="Q41" s="140" t="str">
        <f>IF(P41="-","-",
VLOOKUP(P41,'Tabelas de Apoio'!$AM$9:$AO$120,2,0))</f>
        <v>#REF!</v>
      </c>
      <c r="R41" s="95" t="str">
        <f>IF(P41="-","-",
VLOOKUP(P41,'Tabelas de Apoio'!$AM$9:$AO$120,3,0))</f>
        <v>#REF!</v>
      </c>
      <c r="S41" s="59"/>
    </row>
    <row r="42" ht="45.0" customHeight="1">
      <c r="A42" s="82">
        <v>37.0</v>
      </c>
      <c r="B42" s="141" t="str">
        <f t="shared" si="3"/>
        <v>#REF!</v>
      </c>
      <c r="C42" s="141" t="str">
        <f t="shared" si="4"/>
        <v>#REF!</v>
      </c>
      <c r="D42" s="142" t="str">
        <f t="shared" si="5"/>
        <v>#REF!</v>
      </c>
      <c r="E42" s="96"/>
      <c r="F42" s="143" t="str">
        <f>'Passo 04 - Cálculo do Risco Res'!F42</f>
        <v/>
      </c>
      <c r="G42" s="144" t="str">
        <f>'Passo 04 - Cálculo do Risco Res'!N42</f>
        <v>-</v>
      </c>
      <c r="H42" s="145" t="str">
        <f>'Passo 04 - Cálculo do Risco Res'!Q42</f>
        <v>-</v>
      </c>
      <c r="I42" s="95" t="str">
        <f>'Passo 04 - Cálculo do Risco Res'!R42</f>
        <v>-</v>
      </c>
      <c r="J42" s="96"/>
      <c r="K42" s="137" t="str">
        <f t="shared" ref="K42:M42" si="43">'Passo 02  - Elaboração do PACI'!O43</f>
        <v>#REF!</v>
      </c>
      <c r="L42" s="87" t="str">
        <f t="shared" si="43"/>
        <v>#REF!</v>
      </c>
      <c r="M42" s="87" t="str">
        <f t="shared" si="43"/>
        <v>#REF!</v>
      </c>
      <c r="N42" s="138" t="str">
        <f t="shared" si="7"/>
        <v>#REF!</v>
      </c>
      <c r="O42" s="96"/>
      <c r="P42" s="139" t="str">
        <f t="shared" si="8"/>
        <v>#REF!</v>
      </c>
      <c r="Q42" s="140" t="str">
        <f>IF(P42="-","-",
VLOOKUP(P42,'Tabelas de Apoio'!$AM$9:$AO$120,2,0))</f>
        <v>#REF!</v>
      </c>
      <c r="R42" s="95" t="str">
        <f>IF(P42="-","-",
VLOOKUP(P42,'Tabelas de Apoio'!$AM$9:$AO$120,3,0))</f>
        <v>#REF!</v>
      </c>
      <c r="S42" s="59"/>
    </row>
    <row r="43" ht="45.0" customHeight="1">
      <c r="A43" s="82">
        <v>38.0</v>
      </c>
      <c r="B43" s="141" t="str">
        <f t="shared" si="3"/>
        <v>#REF!</v>
      </c>
      <c r="C43" s="141" t="str">
        <f t="shared" si="4"/>
        <v>#REF!</v>
      </c>
      <c r="D43" s="142" t="str">
        <f t="shared" si="5"/>
        <v>#REF!</v>
      </c>
      <c r="E43" s="96"/>
      <c r="F43" s="143" t="str">
        <f>'Passo 04 - Cálculo do Risco Res'!F43</f>
        <v/>
      </c>
      <c r="G43" s="144" t="str">
        <f>'Passo 04 - Cálculo do Risco Res'!N43</f>
        <v>-</v>
      </c>
      <c r="H43" s="145" t="str">
        <f>'Passo 04 - Cálculo do Risco Res'!Q43</f>
        <v>-</v>
      </c>
      <c r="I43" s="95" t="str">
        <f>'Passo 04 - Cálculo do Risco Res'!R43</f>
        <v>-</v>
      </c>
      <c r="J43" s="96"/>
      <c r="K43" s="137" t="str">
        <f t="shared" ref="K43:M43" si="44">'Passo 02  - Elaboração do PACI'!O44</f>
        <v>#REF!</v>
      </c>
      <c r="L43" s="87" t="str">
        <f t="shared" si="44"/>
        <v>#REF!</v>
      </c>
      <c r="M43" s="87" t="str">
        <f t="shared" si="44"/>
        <v>#REF!</v>
      </c>
      <c r="N43" s="138" t="str">
        <f t="shared" si="7"/>
        <v>#REF!</v>
      </c>
      <c r="O43" s="96"/>
      <c r="P43" s="139" t="str">
        <f t="shared" si="8"/>
        <v>#REF!</v>
      </c>
      <c r="Q43" s="140" t="str">
        <f>IF(P43="-","-",
VLOOKUP(P43,'Tabelas de Apoio'!$AM$9:$AO$120,2,0))</f>
        <v>#REF!</v>
      </c>
      <c r="R43" s="95" t="str">
        <f>IF(P43="-","-",
VLOOKUP(P43,'Tabelas de Apoio'!$AM$9:$AO$120,3,0))</f>
        <v>#REF!</v>
      </c>
      <c r="S43" s="59"/>
    </row>
    <row r="44" ht="45.0" customHeight="1">
      <c r="A44" s="82">
        <v>39.0</v>
      </c>
      <c r="B44" s="141" t="str">
        <f t="shared" si="3"/>
        <v>#REF!</v>
      </c>
      <c r="C44" s="141" t="str">
        <f t="shared" si="4"/>
        <v>#REF!</v>
      </c>
      <c r="D44" s="142" t="str">
        <f t="shared" si="5"/>
        <v>#REF!</v>
      </c>
      <c r="E44" s="96"/>
      <c r="F44" s="143" t="str">
        <f>'Passo 04 - Cálculo do Risco Res'!F44</f>
        <v/>
      </c>
      <c r="G44" s="144" t="str">
        <f>'Passo 04 - Cálculo do Risco Res'!N44</f>
        <v>-</v>
      </c>
      <c r="H44" s="145" t="str">
        <f>'Passo 04 - Cálculo do Risco Res'!Q44</f>
        <v>-</v>
      </c>
      <c r="I44" s="95" t="str">
        <f>'Passo 04 - Cálculo do Risco Res'!R44</f>
        <v>-</v>
      </c>
      <c r="J44" s="96"/>
      <c r="K44" s="137" t="str">
        <f t="shared" ref="K44:M44" si="45">'Passo 02  - Elaboração do PACI'!O45</f>
        <v>#REF!</v>
      </c>
      <c r="L44" s="87" t="str">
        <f t="shared" si="45"/>
        <v>#REF!</v>
      </c>
      <c r="M44" s="87" t="str">
        <f t="shared" si="45"/>
        <v>#REF!</v>
      </c>
      <c r="N44" s="138" t="str">
        <f t="shared" si="7"/>
        <v>#REF!</v>
      </c>
      <c r="O44" s="96"/>
      <c r="P44" s="139" t="str">
        <f t="shared" si="8"/>
        <v>#REF!</v>
      </c>
      <c r="Q44" s="140" t="str">
        <f>IF(P44="-","-",
VLOOKUP(P44,'Tabelas de Apoio'!$AM$9:$AO$120,2,0))</f>
        <v>#REF!</v>
      </c>
      <c r="R44" s="95" t="str">
        <f>IF(P44="-","-",
VLOOKUP(P44,'Tabelas de Apoio'!$AM$9:$AO$120,3,0))</f>
        <v>#REF!</v>
      </c>
      <c r="S44" s="59"/>
    </row>
    <row r="45" ht="45.0" customHeight="1">
      <c r="A45" s="82">
        <v>40.0</v>
      </c>
      <c r="B45" s="141" t="str">
        <f t="shared" si="3"/>
        <v>#REF!</v>
      </c>
      <c r="C45" s="141" t="str">
        <f t="shared" si="4"/>
        <v>#REF!</v>
      </c>
      <c r="D45" s="142" t="str">
        <f t="shared" si="5"/>
        <v>#REF!</v>
      </c>
      <c r="E45" s="96"/>
      <c r="F45" s="143" t="str">
        <f>'Passo 04 - Cálculo do Risco Res'!F45</f>
        <v/>
      </c>
      <c r="G45" s="144" t="str">
        <f>'Passo 04 - Cálculo do Risco Res'!N45</f>
        <v>-</v>
      </c>
      <c r="H45" s="145" t="str">
        <f>'Passo 04 - Cálculo do Risco Res'!Q45</f>
        <v>-</v>
      </c>
      <c r="I45" s="95" t="str">
        <f>'Passo 04 - Cálculo do Risco Res'!R45</f>
        <v>-</v>
      </c>
      <c r="J45" s="96"/>
      <c r="K45" s="137" t="str">
        <f t="shared" ref="K45:M45" si="46">'Passo 02  - Elaboração do PACI'!O46</f>
        <v>#REF!</v>
      </c>
      <c r="L45" s="87" t="str">
        <f t="shared" si="46"/>
        <v>#REF!</v>
      </c>
      <c r="M45" s="87" t="str">
        <f t="shared" si="46"/>
        <v>#REF!</v>
      </c>
      <c r="N45" s="138" t="str">
        <f t="shared" si="7"/>
        <v>#REF!</v>
      </c>
      <c r="O45" s="96"/>
      <c r="P45" s="139" t="str">
        <f t="shared" si="8"/>
        <v>#REF!</v>
      </c>
      <c r="Q45" s="140" t="str">
        <f>IF(P45="-","-",
VLOOKUP(P45,'Tabelas de Apoio'!$AM$9:$AO$120,2,0))</f>
        <v>#REF!</v>
      </c>
      <c r="R45" s="95" t="str">
        <f>IF(P45="-","-",
VLOOKUP(P45,'Tabelas de Apoio'!$AM$9:$AO$120,3,0))</f>
        <v>#REF!</v>
      </c>
      <c r="S45" s="59"/>
    </row>
    <row r="46" ht="45.0" customHeight="1">
      <c r="A46" s="82">
        <v>41.0</v>
      </c>
      <c r="B46" s="141" t="str">
        <f t="shared" si="3"/>
        <v>#REF!</v>
      </c>
      <c r="C46" s="141" t="str">
        <f t="shared" si="4"/>
        <v>#REF!</v>
      </c>
      <c r="D46" s="142" t="str">
        <f t="shared" si="5"/>
        <v>#REF!</v>
      </c>
      <c r="E46" s="96"/>
      <c r="F46" s="143" t="str">
        <f>'Passo 04 - Cálculo do Risco Res'!F46</f>
        <v/>
      </c>
      <c r="G46" s="144" t="str">
        <f>'Passo 04 - Cálculo do Risco Res'!N46</f>
        <v>-</v>
      </c>
      <c r="H46" s="145" t="str">
        <f>'Passo 04 - Cálculo do Risco Res'!Q46</f>
        <v>-</v>
      </c>
      <c r="I46" s="95" t="str">
        <f>'Passo 04 - Cálculo do Risco Res'!R46</f>
        <v>-</v>
      </c>
      <c r="J46" s="96"/>
      <c r="K46" s="137" t="str">
        <f t="shared" ref="K46:M46" si="47">'Passo 02  - Elaboração do PACI'!O47</f>
        <v>#REF!</v>
      </c>
      <c r="L46" s="87" t="str">
        <f t="shared" si="47"/>
        <v>#REF!</v>
      </c>
      <c r="M46" s="87" t="str">
        <f t="shared" si="47"/>
        <v>#REF!</v>
      </c>
      <c r="N46" s="138" t="str">
        <f t="shared" si="7"/>
        <v>#REF!</v>
      </c>
      <c r="O46" s="96"/>
      <c r="P46" s="139" t="str">
        <f t="shared" si="8"/>
        <v>#REF!</v>
      </c>
      <c r="Q46" s="140" t="str">
        <f>IF(P46="-","-",
VLOOKUP(P46,'Tabelas de Apoio'!$AM$9:$AO$120,2,0))</f>
        <v>#REF!</v>
      </c>
      <c r="R46" s="95" t="str">
        <f>IF(P46="-","-",
VLOOKUP(P46,'Tabelas de Apoio'!$AM$9:$AO$120,3,0))</f>
        <v>#REF!</v>
      </c>
      <c r="S46" s="59"/>
    </row>
    <row r="47" ht="45.0" customHeight="1">
      <c r="A47" s="82">
        <v>42.0</v>
      </c>
      <c r="B47" s="141" t="str">
        <f t="shared" si="3"/>
        <v>#REF!</v>
      </c>
      <c r="C47" s="141" t="str">
        <f t="shared" si="4"/>
        <v>#REF!</v>
      </c>
      <c r="D47" s="142" t="str">
        <f t="shared" si="5"/>
        <v>#REF!</v>
      </c>
      <c r="E47" s="96"/>
      <c r="F47" s="143" t="str">
        <f>'Passo 04 - Cálculo do Risco Res'!F47</f>
        <v/>
      </c>
      <c r="G47" s="144" t="str">
        <f>'Passo 04 - Cálculo do Risco Res'!N47</f>
        <v>-</v>
      </c>
      <c r="H47" s="145" t="str">
        <f>'Passo 04 - Cálculo do Risco Res'!Q47</f>
        <v>-</v>
      </c>
      <c r="I47" s="95" t="str">
        <f>'Passo 04 - Cálculo do Risco Res'!R47</f>
        <v>-</v>
      </c>
      <c r="J47" s="96"/>
      <c r="K47" s="137" t="str">
        <f t="shared" ref="K47:M47" si="48">'Passo 02  - Elaboração do PACI'!O48</f>
        <v>#REF!</v>
      </c>
      <c r="L47" s="87" t="str">
        <f t="shared" si="48"/>
        <v>#REF!</v>
      </c>
      <c r="M47" s="87" t="str">
        <f t="shared" si="48"/>
        <v>#REF!</v>
      </c>
      <c r="N47" s="138" t="str">
        <f t="shared" si="7"/>
        <v>#REF!</v>
      </c>
      <c r="O47" s="96"/>
      <c r="P47" s="139" t="str">
        <f t="shared" si="8"/>
        <v>#REF!</v>
      </c>
      <c r="Q47" s="140" t="str">
        <f>IF(P47="-","-",
VLOOKUP(P47,'Tabelas de Apoio'!$AM$9:$AO$120,2,0))</f>
        <v>#REF!</v>
      </c>
      <c r="R47" s="95" t="str">
        <f>IF(P47="-","-",
VLOOKUP(P47,'Tabelas de Apoio'!$AM$9:$AO$120,3,0))</f>
        <v>#REF!</v>
      </c>
      <c r="S47" s="59"/>
    </row>
    <row r="48" ht="45.0" customHeight="1">
      <c r="A48" s="82">
        <v>43.0</v>
      </c>
      <c r="B48" s="141" t="str">
        <f t="shared" si="3"/>
        <v>#REF!</v>
      </c>
      <c r="C48" s="141" t="str">
        <f t="shared" si="4"/>
        <v>#REF!</v>
      </c>
      <c r="D48" s="142" t="str">
        <f t="shared" si="5"/>
        <v>#REF!</v>
      </c>
      <c r="E48" s="96"/>
      <c r="F48" s="143" t="str">
        <f>'Passo 04 - Cálculo do Risco Res'!F48</f>
        <v/>
      </c>
      <c r="G48" s="144" t="str">
        <f>'Passo 04 - Cálculo do Risco Res'!N48</f>
        <v>-</v>
      </c>
      <c r="H48" s="145" t="str">
        <f>'Passo 04 - Cálculo do Risco Res'!Q48</f>
        <v>-</v>
      </c>
      <c r="I48" s="95" t="str">
        <f>'Passo 04 - Cálculo do Risco Res'!R48</f>
        <v>-</v>
      </c>
      <c r="J48" s="96"/>
      <c r="K48" s="137" t="str">
        <f t="shared" ref="K48:M48" si="49">'Passo 02  - Elaboração do PACI'!O49</f>
        <v>#REF!</v>
      </c>
      <c r="L48" s="87" t="str">
        <f t="shared" si="49"/>
        <v>#REF!</v>
      </c>
      <c r="M48" s="87" t="str">
        <f t="shared" si="49"/>
        <v>#REF!</v>
      </c>
      <c r="N48" s="138" t="str">
        <f t="shared" si="7"/>
        <v>#REF!</v>
      </c>
      <c r="O48" s="96"/>
      <c r="P48" s="139" t="str">
        <f t="shared" si="8"/>
        <v>#REF!</v>
      </c>
      <c r="Q48" s="140" t="str">
        <f>IF(P48="-","-",
VLOOKUP(P48,'Tabelas de Apoio'!$AM$9:$AO$120,2,0))</f>
        <v>#REF!</v>
      </c>
      <c r="R48" s="95" t="str">
        <f>IF(P48="-","-",
VLOOKUP(P48,'Tabelas de Apoio'!$AM$9:$AO$120,3,0))</f>
        <v>#REF!</v>
      </c>
      <c r="S48" s="59"/>
    </row>
    <row r="49" ht="45.0" customHeight="1">
      <c r="A49" s="82">
        <v>44.0</v>
      </c>
      <c r="B49" s="141" t="str">
        <f t="shared" si="3"/>
        <v>#REF!</v>
      </c>
      <c r="C49" s="141" t="str">
        <f t="shared" si="4"/>
        <v>#REF!</v>
      </c>
      <c r="D49" s="142" t="str">
        <f t="shared" si="5"/>
        <v>#REF!</v>
      </c>
      <c r="E49" s="96"/>
      <c r="F49" s="143" t="str">
        <f>'Passo 04 - Cálculo do Risco Res'!F49</f>
        <v/>
      </c>
      <c r="G49" s="144" t="str">
        <f>'Passo 04 - Cálculo do Risco Res'!N49</f>
        <v>-</v>
      </c>
      <c r="H49" s="145" t="str">
        <f>'Passo 04 - Cálculo do Risco Res'!Q49</f>
        <v>-</v>
      </c>
      <c r="I49" s="95" t="str">
        <f>'Passo 04 - Cálculo do Risco Res'!R49</f>
        <v>-</v>
      </c>
      <c r="J49" s="96"/>
      <c r="K49" s="137" t="str">
        <f t="shared" ref="K49:M49" si="50">'Passo 02  - Elaboração do PACI'!O50</f>
        <v>#REF!</v>
      </c>
      <c r="L49" s="87" t="str">
        <f t="shared" si="50"/>
        <v>#REF!</v>
      </c>
      <c r="M49" s="87" t="str">
        <f t="shared" si="50"/>
        <v>#REF!</v>
      </c>
      <c r="N49" s="138" t="str">
        <f t="shared" si="7"/>
        <v>#REF!</v>
      </c>
      <c r="O49" s="96"/>
      <c r="P49" s="139" t="str">
        <f t="shared" si="8"/>
        <v>#REF!</v>
      </c>
      <c r="Q49" s="140" t="str">
        <f>IF(P49="-","-",
VLOOKUP(P49,'Tabelas de Apoio'!$AM$9:$AO$120,2,0))</f>
        <v>#REF!</v>
      </c>
      <c r="R49" s="95" t="str">
        <f>IF(P49="-","-",
VLOOKUP(P49,'Tabelas de Apoio'!$AM$9:$AO$120,3,0))</f>
        <v>#REF!</v>
      </c>
      <c r="S49" s="59"/>
    </row>
    <row r="50" ht="45.0" customHeight="1">
      <c r="A50" s="82">
        <v>45.0</v>
      </c>
      <c r="B50" s="141" t="str">
        <f t="shared" si="3"/>
        <v>#REF!</v>
      </c>
      <c r="C50" s="141" t="str">
        <f t="shared" si="4"/>
        <v>#REF!</v>
      </c>
      <c r="D50" s="142" t="str">
        <f t="shared" si="5"/>
        <v>#REF!</v>
      </c>
      <c r="E50" s="96"/>
      <c r="F50" s="143" t="str">
        <f>'Passo 04 - Cálculo do Risco Res'!F50</f>
        <v/>
      </c>
      <c r="G50" s="144" t="str">
        <f>'Passo 04 - Cálculo do Risco Res'!N50</f>
        <v>-</v>
      </c>
      <c r="H50" s="145" t="str">
        <f>'Passo 04 - Cálculo do Risco Res'!Q50</f>
        <v>-</v>
      </c>
      <c r="I50" s="95" t="str">
        <f>'Passo 04 - Cálculo do Risco Res'!R50</f>
        <v>-</v>
      </c>
      <c r="J50" s="96"/>
      <c r="K50" s="137" t="str">
        <f t="shared" ref="K50:M50" si="51">'Passo 02  - Elaboração do PACI'!O51</f>
        <v>#REF!</v>
      </c>
      <c r="L50" s="87" t="str">
        <f t="shared" si="51"/>
        <v>#REF!</v>
      </c>
      <c r="M50" s="87" t="str">
        <f t="shared" si="51"/>
        <v>#REF!</v>
      </c>
      <c r="N50" s="138" t="str">
        <f t="shared" si="7"/>
        <v>#REF!</v>
      </c>
      <c r="O50" s="96"/>
      <c r="P50" s="139" t="str">
        <f t="shared" si="8"/>
        <v>#REF!</v>
      </c>
      <c r="Q50" s="140" t="str">
        <f>IF(P50="-","-",
VLOOKUP(P50,'Tabelas de Apoio'!$AM$9:$AO$120,2,0))</f>
        <v>#REF!</v>
      </c>
      <c r="R50" s="95" t="str">
        <f>IF(P50="-","-",
VLOOKUP(P50,'Tabelas de Apoio'!$AM$9:$AO$120,3,0))</f>
        <v>#REF!</v>
      </c>
      <c r="S50" s="59"/>
    </row>
    <row r="51" ht="45.0" customHeight="1">
      <c r="A51" s="82">
        <v>46.0</v>
      </c>
      <c r="B51" s="141" t="str">
        <f t="shared" si="3"/>
        <v>#REF!</v>
      </c>
      <c r="C51" s="141" t="str">
        <f t="shared" si="4"/>
        <v>#REF!</v>
      </c>
      <c r="D51" s="142" t="str">
        <f t="shared" si="5"/>
        <v>#REF!</v>
      </c>
      <c r="E51" s="96"/>
      <c r="F51" s="143" t="str">
        <f>'Passo 04 - Cálculo do Risco Res'!F51</f>
        <v/>
      </c>
      <c r="G51" s="144" t="str">
        <f>'Passo 04 - Cálculo do Risco Res'!N51</f>
        <v>-</v>
      </c>
      <c r="H51" s="145" t="str">
        <f>'Passo 04 - Cálculo do Risco Res'!Q51</f>
        <v>-</v>
      </c>
      <c r="I51" s="95" t="str">
        <f>'Passo 04 - Cálculo do Risco Res'!R51</f>
        <v>-</v>
      </c>
      <c r="J51" s="96"/>
      <c r="K51" s="137" t="str">
        <f t="shared" ref="K51:M51" si="52">'Passo 02  - Elaboração do PACI'!O52</f>
        <v>#REF!</v>
      </c>
      <c r="L51" s="87" t="str">
        <f t="shared" si="52"/>
        <v>#REF!</v>
      </c>
      <c r="M51" s="87" t="str">
        <f t="shared" si="52"/>
        <v>#REF!</v>
      </c>
      <c r="N51" s="138" t="str">
        <f t="shared" si="7"/>
        <v>#REF!</v>
      </c>
      <c r="O51" s="96"/>
      <c r="P51" s="139" t="str">
        <f t="shared" si="8"/>
        <v>#REF!</v>
      </c>
      <c r="Q51" s="140" t="str">
        <f>IF(P51="-","-",
VLOOKUP(P51,'Tabelas de Apoio'!$AM$9:$AO$120,2,0))</f>
        <v>#REF!</v>
      </c>
      <c r="R51" s="95" t="str">
        <f>IF(P51="-","-",
VLOOKUP(P51,'Tabelas de Apoio'!$AM$9:$AO$120,3,0))</f>
        <v>#REF!</v>
      </c>
      <c r="S51" s="59"/>
    </row>
    <row r="52" ht="45.0" customHeight="1">
      <c r="A52" s="82">
        <v>47.0</v>
      </c>
      <c r="B52" s="141" t="str">
        <f t="shared" si="3"/>
        <v>#REF!</v>
      </c>
      <c r="C52" s="141" t="str">
        <f t="shared" si="4"/>
        <v>#REF!</v>
      </c>
      <c r="D52" s="142" t="str">
        <f t="shared" si="5"/>
        <v>#REF!</v>
      </c>
      <c r="E52" s="96"/>
      <c r="F52" s="143" t="str">
        <f>'Passo 04 - Cálculo do Risco Res'!F52</f>
        <v/>
      </c>
      <c r="G52" s="144" t="str">
        <f>'Passo 04 - Cálculo do Risco Res'!N52</f>
        <v>-</v>
      </c>
      <c r="H52" s="145" t="str">
        <f>'Passo 04 - Cálculo do Risco Res'!Q52</f>
        <v>-</v>
      </c>
      <c r="I52" s="95" t="str">
        <f>'Passo 04 - Cálculo do Risco Res'!R52</f>
        <v>-</v>
      </c>
      <c r="J52" s="96"/>
      <c r="K52" s="137" t="str">
        <f t="shared" ref="K52:M52" si="53">'Passo 02  - Elaboração do PACI'!O53</f>
        <v>#REF!</v>
      </c>
      <c r="L52" s="87" t="str">
        <f t="shared" si="53"/>
        <v>#REF!</v>
      </c>
      <c r="M52" s="87" t="str">
        <f t="shared" si="53"/>
        <v>#REF!</v>
      </c>
      <c r="N52" s="138" t="str">
        <f t="shared" si="7"/>
        <v>#REF!</v>
      </c>
      <c r="O52" s="96"/>
      <c r="P52" s="139" t="str">
        <f t="shared" si="8"/>
        <v>#REF!</v>
      </c>
      <c r="Q52" s="140" t="str">
        <f>IF(P52="-","-",
VLOOKUP(P52,'Tabelas de Apoio'!$AM$9:$AO$120,2,0))</f>
        <v>#REF!</v>
      </c>
      <c r="R52" s="95" t="str">
        <f>IF(P52="-","-",
VLOOKUP(P52,'Tabelas de Apoio'!$AM$9:$AO$120,3,0))</f>
        <v>#REF!</v>
      </c>
      <c r="S52" s="59"/>
    </row>
    <row r="53" ht="45.0" customHeight="1">
      <c r="A53" s="82">
        <v>48.0</v>
      </c>
      <c r="B53" s="141" t="str">
        <f t="shared" si="3"/>
        <v>#REF!</v>
      </c>
      <c r="C53" s="141" t="str">
        <f t="shared" si="4"/>
        <v>#REF!</v>
      </c>
      <c r="D53" s="142" t="str">
        <f t="shared" si="5"/>
        <v>#REF!</v>
      </c>
      <c r="E53" s="96"/>
      <c r="F53" s="143" t="str">
        <f>'Passo 04 - Cálculo do Risco Res'!F53</f>
        <v/>
      </c>
      <c r="G53" s="144" t="str">
        <f>'Passo 04 - Cálculo do Risco Res'!N53</f>
        <v>-</v>
      </c>
      <c r="H53" s="145" t="str">
        <f>'Passo 04 - Cálculo do Risco Res'!Q53</f>
        <v>-</v>
      </c>
      <c r="I53" s="95" t="str">
        <f>'Passo 04 - Cálculo do Risco Res'!R53</f>
        <v>-</v>
      </c>
      <c r="J53" s="96"/>
      <c r="K53" s="137" t="str">
        <f t="shared" ref="K53:M53" si="54">'Passo 02  - Elaboração do PACI'!O54</f>
        <v>#REF!</v>
      </c>
      <c r="L53" s="87" t="str">
        <f t="shared" si="54"/>
        <v>#REF!</v>
      </c>
      <c r="M53" s="87" t="str">
        <f t="shared" si="54"/>
        <v>#REF!</v>
      </c>
      <c r="N53" s="138" t="str">
        <f t="shared" si="7"/>
        <v>#REF!</v>
      </c>
      <c r="O53" s="96"/>
      <c r="P53" s="139" t="str">
        <f t="shared" si="8"/>
        <v>#REF!</v>
      </c>
      <c r="Q53" s="140" t="str">
        <f>IF(P53="-","-",
VLOOKUP(P53,'Tabelas de Apoio'!$AM$9:$AO$120,2,0))</f>
        <v>#REF!</v>
      </c>
      <c r="R53" s="95" t="str">
        <f>IF(P53="-","-",
VLOOKUP(P53,'Tabelas de Apoio'!$AM$9:$AO$120,3,0))</f>
        <v>#REF!</v>
      </c>
      <c r="S53" s="59"/>
    </row>
    <row r="54" ht="45.0" customHeight="1">
      <c r="A54" s="82">
        <v>49.0</v>
      </c>
      <c r="B54" s="141" t="str">
        <f t="shared" si="3"/>
        <v>#REF!</v>
      </c>
      <c r="C54" s="141" t="str">
        <f t="shared" si="4"/>
        <v>#REF!</v>
      </c>
      <c r="D54" s="142" t="str">
        <f t="shared" si="5"/>
        <v>#REF!</v>
      </c>
      <c r="E54" s="96"/>
      <c r="F54" s="143" t="str">
        <f>'Passo 04 - Cálculo do Risco Res'!F54</f>
        <v/>
      </c>
      <c r="G54" s="144" t="str">
        <f>'Passo 04 - Cálculo do Risco Res'!N54</f>
        <v>-</v>
      </c>
      <c r="H54" s="145" t="str">
        <f>'Passo 04 - Cálculo do Risco Res'!Q54</f>
        <v>-</v>
      </c>
      <c r="I54" s="95" t="str">
        <f>'Passo 04 - Cálculo do Risco Res'!R54</f>
        <v>-</v>
      </c>
      <c r="J54" s="96"/>
      <c r="K54" s="137" t="str">
        <f t="shared" ref="K54:M54" si="55">'Passo 02  - Elaboração do PACI'!O55</f>
        <v>#REF!</v>
      </c>
      <c r="L54" s="87" t="str">
        <f t="shared" si="55"/>
        <v>#REF!</v>
      </c>
      <c r="M54" s="87" t="str">
        <f t="shared" si="55"/>
        <v>#REF!</v>
      </c>
      <c r="N54" s="138" t="str">
        <f t="shared" si="7"/>
        <v>#REF!</v>
      </c>
      <c r="O54" s="96"/>
      <c r="P54" s="139" t="str">
        <f t="shared" si="8"/>
        <v>#REF!</v>
      </c>
      <c r="Q54" s="140" t="str">
        <f>IF(P54="-","-",
VLOOKUP(P54,'Tabelas de Apoio'!$AM$9:$AO$120,2,0))</f>
        <v>#REF!</v>
      </c>
      <c r="R54" s="95" t="str">
        <f>IF(P54="-","-",
VLOOKUP(P54,'Tabelas de Apoio'!$AM$9:$AO$120,3,0))</f>
        <v>#REF!</v>
      </c>
      <c r="S54" s="104"/>
    </row>
    <row r="55" ht="45.0" customHeight="1">
      <c r="A55" s="82">
        <v>50.0</v>
      </c>
      <c r="B55" s="141" t="str">
        <f t="shared" si="3"/>
        <v>#REF!</v>
      </c>
      <c r="C55" s="141" t="str">
        <f t="shared" si="4"/>
        <v>#REF!</v>
      </c>
      <c r="D55" s="142" t="str">
        <f t="shared" si="5"/>
        <v>#REF!</v>
      </c>
      <c r="E55" s="96"/>
      <c r="F55" s="143" t="str">
        <f>'Passo 04 - Cálculo do Risco Res'!F55</f>
        <v/>
      </c>
      <c r="G55" s="144" t="str">
        <f>'Passo 04 - Cálculo do Risco Res'!N55</f>
        <v>-</v>
      </c>
      <c r="H55" s="145" t="str">
        <f>'Passo 04 - Cálculo do Risco Res'!Q55</f>
        <v>-</v>
      </c>
      <c r="I55" s="95" t="str">
        <f>'Passo 04 - Cálculo do Risco Res'!R55</f>
        <v>-</v>
      </c>
      <c r="J55" s="96"/>
      <c r="K55" s="137" t="str">
        <f t="shared" ref="K55:M55" si="56">'Passo 02  - Elaboração do PACI'!O56</f>
        <v>#REF!</v>
      </c>
      <c r="L55" s="87" t="str">
        <f t="shared" si="56"/>
        <v>#REF!</v>
      </c>
      <c r="M55" s="87" t="str">
        <f t="shared" si="56"/>
        <v>#REF!</v>
      </c>
      <c r="N55" s="138" t="str">
        <f t="shared" si="7"/>
        <v>#REF!</v>
      </c>
      <c r="O55" s="96"/>
      <c r="P55" s="139" t="str">
        <f t="shared" si="8"/>
        <v>#REF!</v>
      </c>
      <c r="Q55" s="140" t="str">
        <f>IF(P55="-","-",
VLOOKUP(P55,'Tabelas de Apoio'!$AM$9:$AO$120,2,0))</f>
        <v>#REF!</v>
      </c>
      <c r="R55" s="95" t="str">
        <f>IF(P55="-","-",
VLOOKUP(P55,'Tabelas de Apoio'!$AM$9:$AO$120,3,0))</f>
        <v>#REF!</v>
      </c>
      <c r="S55" s="105"/>
    </row>
    <row r="56" ht="45.0" customHeight="1">
      <c r="A56" s="82">
        <v>51.0</v>
      </c>
      <c r="B56" s="141" t="str">
        <f t="shared" si="3"/>
        <v>#REF!</v>
      </c>
      <c r="C56" s="141" t="str">
        <f t="shared" si="4"/>
        <v>#REF!</v>
      </c>
      <c r="D56" s="142" t="str">
        <f t="shared" si="5"/>
        <v>#REF!</v>
      </c>
      <c r="E56" s="96"/>
      <c r="F56" s="143" t="str">
        <f>'Passo 04 - Cálculo do Risco Res'!F56</f>
        <v/>
      </c>
      <c r="G56" s="144" t="str">
        <f>'Passo 04 - Cálculo do Risco Res'!N56</f>
        <v>-</v>
      </c>
      <c r="H56" s="145" t="str">
        <f>'Passo 04 - Cálculo do Risco Res'!Q56</f>
        <v>-</v>
      </c>
      <c r="I56" s="95" t="str">
        <f>'Passo 04 - Cálculo do Risco Res'!R56</f>
        <v>-</v>
      </c>
      <c r="J56" s="96"/>
      <c r="K56" s="137" t="str">
        <f t="shared" ref="K56:M56" si="57">'Passo 02  - Elaboração do PACI'!O57</f>
        <v>#REF!</v>
      </c>
      <c r="L56" s="87" t="str">
        <f t="shared" si="57"/>
        <v>#REF!</v>
      </c>
      <c r="M56" s="87" t="str">
        <f t="shared" si="57"/>
        <v>#REF!</v>
      </c>
      <c r="N56" s="138" t="str">
        <f t="shared" si="7"/>
        <v>#REF!</v>
      </c>
      <c r="O56" s="96"/>
      <c r="P56" s="139" t="str">
        <f t="shared" si="8"/>
        <v>#REF!</v>
      </c>
      <c r="Q56" s="140" t="str">
        <f>IF(P56="-","-",
VLOOKUP(P56,'Tabelas de Apoio'!$AM$9:$AO$120,2,0))</f>
        <v>#REF!</v>
      </c>
      <c r="R56" s="95" t="str">
        <f>IF(P56="-","-",
VLOOKUP(P56,'Tabelas de Apoio'!$AM$9:$AO$120,3,0))</f>
        <v>#REF!</v>
      </c>
      <c r="S56" s="105"/>
    </row>
    <row r="57" ht="45.0" customHeight="1">
      <c r="A57" s="82">
        <v>52.0</v>
      </c>
      <c r="B57" s="141" t="str">
        <f t="shared" si="3"/>
        <v>#REF!</v>
      </c>
      <c r="C57" s="141" t="str">
        <f t="shared" si="4"/>
        <v>#REF!</v>
      </c>
      <c r="D57" s="142" t="str">
        <f t="shared" si="5"/>
        <v>#REF!</v>
      </c>
      <c r="E57" s="96"/>
      <c r="F57" s="143" t="str">
        <f>'Passo 04 - Cálculo do Risco Res'!F57</f>
        <v/>
      </c>
      <c r="G57" s="144" t="str">
        <f>'Passo 04 - Cálculo do Risco Res'!N57</f>
        <v>-</v>
      </c>
      <c r="H57" s="145" t="str">
        <f>'Passo 04 - Cálculo do Risco Res'!Q57</f>
        <v>-</v>
      </c>
      <c r="I57" s="95" t="str">
        <f>'Passo 04 - Cálculo do Risco Res'!R57</f>
        <v>-</v>
      </c>
      <c r="J57" s="96"/>
      <c r="K57" s="137" t="str">
        <f t="shared" ref="K57:M57" si="58">'Passo 02  - Elaboração do PACI'!O58</f>
        <v>#REF!</v>
      </c>
      <c r="L57" s="87" t="str">
        <f t="shared" si="58"/>
        <v>#REF!</v>
      </c>
      <c r="M57" s="87" t="str">
        <f t="shared" si="58"/>
        <v>#REF!</v>
      </c>
      <c r="N57" s="138" t="str">
        <f t="shared" si="7"/>
        <v>#REF!</v>
      </c>
      <c r="O57" s="96"/>
      <c r="P57" s="139" t="str">
        <f t="shared" si="8"/>
        <v>#REF!</v>
      </c>
      <c r="Q57" s="140" t="str">
        <f>IF(P57="-","-",
VLOOKUP(P57,'Tabelas de Apoio'!$AM$9:$AO$120,2,0))</f>
        <v>#REF!</v>
      </c>
      <c r="R57" s="95" t="str">
        <f>IF(P57="-","-",
VLOOKUP(P57,'Tabelas de Apoio'!$AM$9:$AO$120,3,0))</f>
        <v>#REF!</v>
      </c>
      <c r="S57" s="105"/>
    </row>
    <row r="58" ht="45.0" customHeight="1">
      <c r="A58" s="82">
        <v>53.0</v>
      </c>
      <c r="B58" s="141" t="str">
        <f t="shared" si="3"/>
        <v>#REF!</v>
      </c>
      <c r="C58" s="141" t="str">
        <f t="shared" si="4"/>
        <v>#REF!</v>
      </c>
      <c r="D58" s="142" t="str">
        <f t="shared" si="5"/>
        <v>#REF!</v>
      </c>
      <c r="E58" s="96"/>
      <c r="F58" s="143" t="str">
        <f>'Passo 04 - Cálculo do Risco Res'!F58</f>
        <v/>
      </c>
      <c r="G58" s="144" t="str">
        <f>'Passo 04 - Cálculo do Risco Res'!N58</f>
        <v>-</v>
      </c>
      <c r="H58" s="145" t="str">
        <f>'Passo 04 - Cálculo do Risco Res'!Q58</f>
        <v>-</v>
      </c>
      <c r="I58" s="95" t="str">
        <f>'Passo 04 - Cálculo do Risco Res'!R58</f>
        <v>-</v>
      </c>
      <c r="J58" s="96"/>
      <c r="K58" s="137" t="str">
        <f t="shared" ref="K58:M58" si="59">'Passo 02  - Elaboração do PACI'!O59</f>
        <v>#REF!</v>
      </c>
      <c r="L58" s="87" t="str">
        <f t="shared" si="59"/>
        <v>#REF!</v>
      </c>
      <c r="M58" s="87" t="str">
        <f t="shared" si="59"/>
        <v>#REF!</v>
      </c>
      <c r="N58" s="138" t="str">
        <f t="shared" si="7"/>
        <v>#REF!</v>
      </c>
      <c r="O58" s="96"/>
      <c r="P58" s="139" t="str">
        <f t="shared" si="8"/>
        <v>#REF!</v>
      </c>
      <c r="Q58" s="140" t="str">
        <f>IF(P58="-","-",
VLOOKUP(P58,'Tabelas de Apoio'!$AM$9:$AO$120,2,0))</f>
        <v>#REF!</v>
      </c>
      <c r="R58" s="95" t="str">
        <f>IF(P58="-","-",
VLOOKUP(P58,'Tabelas de Apoio'!$AM$9:$AO$120,3,0))</f>
        <v>#REF!</v>
      </c>
      <c r="S58" s="105"/>
    </row>
    <row r="59" ht="45.0" customHeight="1">
      <c r="A59" s="82">
        <v>54.0</v>
      </c>
      <c r="B59" s="141" t="str">
        <f t="shared" si="3"/>
        <v>#REF!</v>
      </c>
      <c r="C59" s="141" t="str">
        <f t="shared" si="4"/>
        <v>#REF!</v>
      </c>
      <c r="D59" s="142" t="str">
        <f t="shared" si="5"/>
        <v>#REF!</v>
      </c>
      <c r="E59" s="96"/>
      <c r="F59" s="143" t="str">
        <f>'Passo 04 - Cálculo do Risco Res'!F59</f>
        <v/>
      </c>
      <c r="G59" s="144" t="str">
        <f>'Passo 04 - Cálculo do Risco Res'!N59</f>
        <v>-</v>
      </c>
      <c r="H59" s="145" t="str">
        <f>'Passo 04 - Cálculo do Risco Res'!Q59</f>
        <v>-</v>
      </c>
      <c r="I59" s="95" t="str">
        <f>'Passo 04 - Cálculo do Risco Res'!R59</f>
        <v>-</v>
      </c>
      <c r="J59" s="96"/>
      <c r="K59" s="137" t="str">
        <f t="shared" ref="K59:M59" si="60">'Passo 02  - Elaboração do PACI'!O60</f>
        <v>#REF!</v>
      </c>
      <c r="L59" s="87" t="str">
        <f t="shared" si="60"/>
        <v>#REF!</v>
      </c>
      <c r="M59" s="87" t="str">
        <f t="shared" si="60"/>
        <v>#REF!</v>
      </c>
      <c r="N59" s="138" t="str">
        <f t="shared" si="7"/>
        <v>#REF!</v>
      </c>
      <c r="O59" s="96"/>
      <c r="P59" s="139" t="str">
        <f t="shared" si="8"/>
        <v>#REF!</v>
      </c>
      <c r="Q59" s="140" t="str">
        <f>IF(P59="-","-",
VLOOKUP(P59,'Tabelas de Apoio'!$AM$9:$AO$120,2,0))</f>
        <v>#REF!</v>
      </c>
      <c r="R59" s="95" t="str">
        <f>IF(P59="-","-",
VLOOKUP(P59,'Tabelas de Apoio'!$AM$9:$AO$120,3,0))</f>
        <v>#REF!</v>
      </c>
      <c r="S59" s="105"/>
    </row>
    <row r="60" ht="45.0" customHeight="1">
      <c r="A60" s="82">
        <v>55.0</v>
      </c>
      <c r="B60" s="141" t="str">
        <f t="shared" si="3"/>
        <v>#REF!</v>
      </c>
      <c r="C60" s="141" t="str">
        <f t="shared" si="4"/>
        <v>#REF!</v>
      </c>
      <c r="D60" s="142" t="str">
        <f t="shared" si="5"/>
        <v>#REF!</v>
      </c>
      <c r="E60" s="96"/>
      <c r="F60" s="143" t="str">
        <f>'Passo 04 - Cálculo do Risco Res'!F60</f>
        <v/>
      </c>
      <c r="G60" s="144" t="str">
        <f>'Passo 04 - Cálculo do Risco Res'!N60</f>
        <v>-</v>
      </c>
      <c r="H60" s="145" t="str">
        <f>'Passo 04 - Cálculo do Risco Res'!Q60</f>
        <v>-</v>
      </c>
      <c r="I60" s="95" t="str">
        <f>'Passo 04 - Cálculo do Risco Res'!R60</f>
        <v>-</v>
      </c>
      <c r="J60" s="96"/>
      <c r="K60" s="137" t="str">
        <f t="shared" ref="K60:M60" si="61">'Passo 02  - Elaboração do PACI'!O61</f>
        <v>#REF!</v>
      </c>
      <c r="L60" s="87" t="str">
        <f t="shared" si="61"/>
        <v>#REF!</v>
      </c>
      <c r="M60" s="87" t="str">
        <f t="shared" si="61"/>
        <v>#REF!</v>
      </c>
      <c r="N60" s="138" t="str">
        <f t="shared" si="7"/>
        <v>#REF!</v>
      </c>
      <c r="O60" s="96"/>
      <c r="P60" s="139" t="str">
        <f t="shared" si="8"/>
        <v>#REF!</v>
      </c>
      <c r="Q60" s="140" t="str">
        <f>IF(P60="-","-",
VLOOKUP(P60,'Tabelas de Apoio'!$AM$9:$AO$120,2,0))</f>
        <v>#REF!</v>
      </c>
      <c r="R60" s="95" t="str">
        <f>IF(P60="-","-",
VLOOKUP(P60,'Tabelas de Apoio'!$AM$9:$AO$120,3,0))</f>
        <v>#REF!</v>
      </c>
      <c r="S60" s="105"/>
    </row>
    <row r="61" ht="45.0" customHeight="1">
      <c r="A61" s="82">
        <v>56.0</v>
      </c>
      <c r="B61" s="141" t="str">
        <f t="shared" si="3"/>
        <v>#REF!</v>
      </c>
      <c r="C61" s="141" t="str">
        <f t="shared" si="4"/>
        <v>#REF!</v>
      </c>
      <c r="D61" s="142" t="str">
        <f t="shared" si="5"/>
        <v>#REF!</v>
      </c>
      <c r="E61" s="96"/>
      <c r="F61" s="143" t="str">
        <f>'Passo 04 - Cálculo do Risco Res'!F61</f>
        <v/>
      </c>
      <c r="G61" s="144" t="str">
        <f>'Passo 04 - Cálculo do Risco Res'!N61</f>
        <v>-</v>
      </c>
      <c r="H61" s="145" t="str">
        <f>'Passo 04 - Cálculo do Risco Res'!Q61</f>
        <v>-</v>
      </c>
      <c r="I61" s="95" t="str">
        <f>'Passo 04 - Cálculo do Risco Res'!R61</f>
        <v>-</v>
      </c>
      <c r="J61" s="96"/>
      <c r="K61" s="137" t="str">
        <f t="shared" ref="K61:M61" si="62">'Passo 02  - Elaboração do PACI'!O62</f>
        <v>#REF!</v>
      </c>
      <c r="L61" s="87" t="str">
        <f t="shared" si="62"/>
        <v>#REF!</v>
      </c>
      <c r="M61" s="87" t="str">
        <f t="shared" si="62"/>
        <v>#REF!</v>
      </c>
      <c r="N61" s="138" t="str">
        <f t="shared" si="7"/>
        <v>#REF!</v>
      </c>
      <c r="O61" s="96"/>
      <c r="P61" s="139" t="str">
        <f t="shared" si="8"/>
        <v>#REF!</v>
      </c>
      <c r="Q61" s="140" t="str">
        <f>IF(P61="-","-",
VLOOKUP(P61,'Tabelas de Apoio'!$AM$9:$AO$120,2,0))</f>
        <v>#REF!</v>
      </c>
      <c r="R61" s="95" t="str">
        <f>IF(P61="-","-",
VLOOKUP(P61,'Tabelas de Apoio'!$AM$9:$AO$120,3,0))</f>
        <v>#REF!</v>
      </c>
      <c r="S61" s="105"/>
    </row>
    <row r="62" ht="45.0" customHeight="1">
      <c r="A62" s="82">
        <v>57.0</v>
      </c>
      <c r="B62" s="141" t="str">
        <f t="shared" si="3"/>
        <v>#REF!</v>
      </c>
      <c r="C62" s="141" t="str">
        <f t="shared" si="4"/>
        <v>#REF!</v>
      </c>
      <c r="D62" s="142" t="str">
        <f t="shared" si="5"/>
        <v>#REF!</v>
      </c>
      <c r="E62" s="96"/>
      <c r="F62" s="143" t="str">
        <f>'Passo 04 - Cálculo do Risco Res'!F62</f>
        <v/>
      </c>
      <c r="G62" s="144" t="str">
        <f>'Passo 04 - Cálculo do Risco Res'!N62</f>
        <v>-</v>
      </c>
      <c r="H62" s="145" t="str">
        <f>'Passo 04 - Cálculo do Risco Res'!Q62</f>
        <v>-</v>
      </c>
      <c r="I62" s="95" t="str">
        <f>'Passo 04 - Cálculo do Risco Res'!R62</f>
        <v>-</v>
      </c>
      <c r="J62" s="96"/>
      <c r="K62" s="137" t="str">
        <f t="shared" ref="K62:M62" si="63">'Passo 02  - Elaboração do PACI'!O63</f>
        <v>#REF!</v>
      </c>
      <c r="L62" s="87" t="str">
        <f t="shared" si="63"/>
        <v>#REF!</v>
      </c>
      <c r="M62" s="87" t="str">
        <f t="shared" si="63"/>
        <v>#REF!</v>
      </c>
      <c r="N62" s="138" t="str">
        <f t="shared" si="7"/>
        <v>#REF!</v>
      </c>
      <c r="O62" s="96"/>
      <c r="P62" s="139" t="str">
        <f t="shared" si="8"/>
        <v>#REF!</v>
      </c>
      <c r="Q62" s="140" t="str">
        <f>IF(P62="-","-",
VLOOKUP(P62,'Tabelas de Apoio'!$AM$9:$AO$120,2,0))</f>
        <v>#REF!</v>
      </c>
      <c r="R62" s="95" t="str">
        <f>IF(P62="-","-",
VLOOKUP(P62,'Tabelas de Apoio'!$AM$9:$AO$120,3,0))</f>
        <v>#REF!</v>
      </c>
      <c r="S62" s="105"/>
    </row>
    <row r="63" ht="45.0" customHeight="1">
      <c r="A63" s="82">
        <v>58.0</v>
      </c>
      <c r="B63" s="141" t="str">
        <f t="shared" si="3"/>
        <v>#REF!</v>
      </c>
      <c r="C63" s="141" t="str">
        <f t="shared" si="4"/>
        <v>#REF!</v>
      </c>
      <c r="D63" s="142" t="str">
        <f t="shared" si="5"/>
        <v>#REF!</v>
      </c>
      <c r="E63" s="96"/>
      <c r="F63" s="143" t="str">
        <f>'Passo 04 - Cálculo do Risco Res'!F63</f>
        <v/>
      </c>
      <c r="G63" s="144" t="str">
        <f>'Passo 04 - Cálculo do Risco Res'!N63</f>
        <v>-</v>
      </c>
      <c r="H63" s="145" t="str">
        <f>'Passo 04 - Cálculo do Risco Res'!Q63</f>
        <v>-</v>
      </c>
      <c r="I63" s="95" t="str">
        <f>'Passo 04 - Cálculo do Risco Res'!R63</f>
        <v>-</v>
      </c>
      <c r="J63" s="96"/>
      <c r="K63" s="137" t="str">
        <f t="shared" ref="K63:M63" si="64">'Passo 02  - Elaboração do PACI'!O64</f>
        <v>#REF!</v>
      </c>
      <c r="L63" s="87" t="str">
        <f t="shared" si="64"/>
        <v>#REF!</v>
      </c>
      <c r="M63" s="87" t="str">
        <f t="shared" si="64"/>
        <v>#REF!</v>
      </c>
      <c r="N63" s="138" t="str">
        <f t="shared" si="7"/>
        <v>#REF!</v>
      </c>
      <c r="O63" s="96"/>
      <c r="P63" s="139" t="str">
        <f t="shared" si="8"/>
        <v>#REF!</v>
      </c>
      <c r="Q63" s="140" t="str">
        <f>IF(P63="-","-",
VLOOKUP(P63,'Tabelas de Apoio'!$AM$9:$AO$120,2,0))</f>
        <v>#REF!</v>
      </c>
      <c r="R63" s="95" t="str">
        <f>IF(P63="-","-",
VLOOKUP(P63,'Tabelas de Apoio'!$AM$9:$AO$120,3,0))</f>
        <v>#REF!</v>
      </c>
      <c r="S63" s="105"/>
    </row>
    <row r="64" ht="45.0" customHeight="1">
      <c r="A64" s="82">
        <v>59.0</v>
      </c>
      <c r="B64" s="141" t="str">
        <f t="shared" si="3"/>
        <v>#REF!</v>
      </c>
      <c r="C64" s="141" t="str">
        <f t="shared" si="4"/>
        <v>#REF!</v>
      </c>
      <c r="D64" s="142" t="str">
        <f t="shared" si="5"/>
        <v>#REF!</v>
      </c>
      <c r="E64" s="96"/>
      <c r="F64" s="143" t="str">
        <f>'Passo 04 - Cálculo do Risco Res'!F64</f>
        <v/>
      </c>
      <c r="G64" s="144" t="str">
        <f>'Passo 04 - Cálculo do Risco Res'!N64</f>
        <v>-</v>
      </c>
      <c r="H64" s="145" t="str">
        <f>'Passo 04 - Cálculo do Risco Res'!Q64</f>
        <v>-</v>
      </c>
      <c r="I64" s="95" t="str">
        <f>'Passo 04 - Cálculo do Risco Res'!R64</f>
        <v>-</v>
      </c>
      <c r="J64" s="96"/>
      <c r="K64" s="137" t="str">
        <f t="shared" ref="K64:M64" si="65">'Passo 02  - Elaboração do PACI'!O65</f>
        <v>#REF!</v>
      </c>
      <c r="L64" s="87" t="str">
        <f t="shared" si="65"/>
        <v>#REF!</v>
      </c>
      <c r="M64" s="87" t="str">
        <f t="shared" si="65"/>
        <v>#REF!</v>
      </c>
      <c r="N64" s="138" t="str">
        <f t="shared" si="7"/>
        <v>#REF!</v>
      </c>
      <c r="O64" s="96"/>
      <c r="P64" s="139" t="str">
        <f t="shared" si="8"/>
        <v>#REF!</v>
      </c>
      <c r="Q64" s="140" t="str">
        <f>IF(P64="-","-",
VLOOKUP(P64,'Tabelas de Apoio'!$AM$9:$AO$120,2,0))</f>
        <v>#REF!</v>
      </c>
      <c r="R64" s="95" t="str">
        <f>IF(P64="-","-",
VLOOKUP(P64,'Tabelas de Apoio'!$AM$9:$AO$120,3,0))</f>
        <v>#REF!</v>
      </c>
      <c r="S64" s="105"/>
    </row>
    <row r="65" ht="45.0" customHeight="1">
      <c r="A65" s="82">
        <v>60.0</v>
      </c>
      <c r="B65" s="141" t="str">
        <f t="shared" si="3"/>
        <v>#REF!</v>
      </c>
      <c r="C65" s="141" t="str">
        <f t="shared" si="4"/>
        <v>#REF!</v>
      </c>
      <c r="D65" s="142" t="str">
        <f t="shared" si="5"/>
        <v>#REF!</v>
      </c>
      <c r="E65" s="96"/>
      <c r="F65" s="143" t="str">
        <f>'Passo 04 - Cálculo do Risco Res'!F65</f>
        <v/>
      </c>
      <c r="G65" s="144" t="str">
        <f>'Passo 04 - Cálculo do Risco Res'!N65</f>
        <v>-</v>
      </c>
      <c r="H65" s="145" t="str">
        <f>'Passo 04 - Cálculo do Risco Res'!Q65</f>
        <v>-</v>
      </c>
      <c r="I65" s="95" t="str">
        <f>'Passo 04 - Cálculo do Risco Res'!R65</f>
        <v>-</v>
      </c>
      <c r="J65" s="96"/>
      <c r="K65" s="137" t="str">
        <f t="shared" ref="K65:M65" si="66">'Passo 02  - Elaboração do PACI'!O66</f>
        <v>#REF!</v>
      </c>
      <c r="L65" s="87" t="str">
        <f t="shared" si="66"/>
        <v>#REF!</v>
      </c>
      <c r="M65" s="87" t="str">
        <f t="shared" si="66"/>
        <v>#REF!</v>
      </c>
      <c r="N65" s="138" t="str">
        <f t="shared" si="7"/>
        <v>#REF!</v>
      </c>
      <c r="O65" s="96"/>
      <c r="P65" s="139" t="str">
        <f t="shared" si="8"/>
        <v>#REF!</v>
      </c>
      <c r="Q65" s="140" t="str">
        <f>IF(P65="-","-",
VLOOKUP(P65,'Tabelas de Apoio'!$AM$9:$AO$120,2,0))</f>
        <v>#REF!</v>
      </c>
      <c r="R65" s="95" t="str">
        <f>IF(P65="-","-",
VLOOKUP(P65,'Tabelas de Apoio'!$AM$9:$AO$120,3,0))</f>
        <v>#REF!</v>
      </c>
      <c r="S65" s="105"/>
    </row>
    <row r="66" ht="45.0" customHeight="1">
      <c r="A66" s="82">
        <v>61.0</v>
      </c>
      <c r="B66" s="141" t="str">
        <f t="shared" si="3"/>
        <v>#REF!</v>
      </c>
      <c r="C66" s="141" t="str">
        <f t="shared" si="4"/>
        <v>#REF!</v>
      </c>
      <c r="D66" s="142" t="str">
        <f t="shared" si="5"/>
        <v>#REF!</v>
      </c>
      <c r="E66" s="96"/>
      <c r="F66" s="143" t="str">
        <f>'Passo 04 - Cálculo do Risco Res'!F66</f>
        <v/>
      </c>
      <c r="G66" s="144" t="str">
        <f>'Passo 04 - Cálculo do Risco Res'!N66</f>
        <v>-</v>
      </c>
      <c r="H66" s="145" t="str">
        <f>'Passo 04 - Cálculo do Risco Res'!Q66</f>
        <v>-</v>
      </c>
      <c r="I66" s="95" t="str">
        <f>'Passo 04 - Cálculo do Risco Res'!R66</f>
        <v>-</v>
      </c>
      <c r="J66" s="96"/>
      <c r="K66" s="137" t="str">
        <f t="shared" ref="K66:M66" si="67">'Passo 02  - Elaboração do PACI'!O67</f>
        <v>#REF!</v>
      </c>
      <c r="L66" s="87" t="str">
        <f t="shared" si="67"/>
        <v>#REF!</v>
      </c>
      <c r="M66" s="87" t="str">
        <f t="shared" si="67"/>
        <v>#REF!</v>
      </c>
      <c r="N66" s="138" t="str">
        <f t="shared" si="7"/>
        <v>#REF!</v>
      </c>
      <c r="O66" s="96"/>
      <c r="P66" s="139" t="str">
        <f t="shared" si="8"/>
        <v>#REF!</v>
      </c>
      <c r="Q66" s="140" t="str">
        <f>IF(P66="-","-",
VLOOKUP(P66,'Tabelas de Apoio'!$AM$9:$AO$120,2,0))</f>
        <v>#REF!</v>
      </c>
      <c r="R66" s="95" t="str">
        <f>IF(P66="-","-",
VLOOKUP(P66,'Tabelas de Apoio'!$AM$9:$AO$120,3,0))</f>
        <v>#REF!</v>
      </c>
      <c r="S66" s="105"/>
    </row>
    <row r="67" ht="45.0" customHeight="1">
      <c r="A67" s="82">
        <v>62.0</v>
      </c>
      <c r="B67" s="141" t="str">
        <f t="shared" si="3"/>
        <v>#REF!</v>
      </c>
      <c r="C67" s="141" t="str">
        <f t="shared" si="4"/>
        <v>#REF!</v>
      </c>
      <c r="D67" s="142" t="str">
        <f t="shared" si="5"/>
        <v>#REF!</v>
      </c>
      <c r="E67" s="96"/>
      <c r="F67" s="143" t="str">
        <f>'Passo 04 - Cálculo do Risco Res'!F67</f>
        <v/>
      </c>
      <c r="G67" s="144" t="str">
        <f>'Passo 04 - Cálculo do Risco Res'!N67</f>
        <v>-</v>
      </c>
      <c r="H67" s="145" t="str">
        <f>'Passo 04 - Cálculo do Risco Res'!Q67</f>
        <v>-</v>
      </c>
      <c r="I67" s="95" t="str">
        <f>'Passo 04 - Cálculo do Risco Res'!R67</f>
        <v>-</v>
      </c>
      <c r="J67" s="96"/>
      <c r="K67" s="137" t="str">
        <f t="shared" ref="K67:M67" si="68">'Passo 02  - Elaboração do PACI'!O68</f>
        <v>#REF!</v>
      </c>
      <c r="L67" s="87" t="str">
        <f t="shared" si="68"/>
        <v>#REF!</v>
      </c>
      <c r="M67" s="87" t="str">
        <f t="shared" si="68"/>
        <v>#REF!</v>
      </c>
      <c r="N67" s="138" t="str">
        <f t="shared" si="7"/>
        <v>#REF!</v>
      </c>
      <c r="O67" s="96"/>
      <c r="P67" s="139" t="str">
        <f t="shared" si="8"/>
        <v>#REF!</v>
      </c>
      <c r="Q67" s="140" t="str">
        <f>IF(P67="-","-",
VLOOKUP(P67,'Tabelas de Apoio'!$AM$9:$AO$120,2,0))</f>
        <v>#REF!</v>
      </c>
      <c r="R67" s="95" t="str">
        <f>IF(P67="-","-",
VLOOKUP(P67,'Tabelas de Apoio'!$AM$9:$AO$120,3,0))</f>
        <v>#REF!</v>
      </c>
      <c r="S67" s="105"/>
    </row>
    <row r="68" ht="45.0" customHeight="1">
      <c r="A68" s="82">
        <v>63.0</v>
      </c>
      <c r="B68" s="141" t="str">
        <f t="shared" si="3"/>
        <v>#REF!</v>
      </c>
      <c r="C68" s="141" t="str">
        <f t="shared" si="4"/>
        <v>#REF!</v>
      </c>
      <c r="D68" s="142" t="str">
        <f t="shared" si="5"/>
        <v>#REF!</v>
      </c>
      <c r="E68" s="96"/>
      <c r="F68" s="143" t="str">
        <f>'Passo 04 - Cálculo do Risco Res'!F68</f>
        <v/>
      </c>
      <c r="G68" s="144" t="str">
        <f>'Passo 04 - Cálculo do Risco Res'!N68</f>
        <v>-</v>
      </c>
      <c r="H68" s="145" t="str">
        <f>'Passo 04 - Cálculo do Risco Res'!Q68</f>
        <v>-</v>
      </c>
      <c r="I68" s="95" t="str">
        <f>'Passo 04 - Cálculo do Risco Res'!R68</f>
        <v>-</v>
      </c>
      <c r="J68" s="96"/>
      <c r="K68" s="137" t="str">
        <f t="shared" ref="K68:M68" si="69">'Passo 02  - Elaboração do PACI'!O69</f>
        <v>#REF!</v>
      </c>
      <c r="L68" s="87" t="str">
        <f t="shared" si="69"/>
        <v>#REF!</v>
      </c>
      <c r="M68" s="87" t="str">
        <f t="shared" si="69"/>
        <v>#REF!</v>
      </c>
      <c r="N68" s="138" t="str">
        <f t="shared" si="7"/>
        <v>#REF!</v>
      </c>
      <c r="O68" s="96"/>
      <c r="P68" s="139" t="str">
        <f t="shared" si="8"/>
        <v>#REF!</v>
      </c>
      <c r="Q68" s="140" t="str">
        <f>IF(P68="-","-",
VLOOKUP(P68,'Tabelas de Apoio'!$AM$9:$AO$120,2,0))</f>
        <v>#REF!</v>
      </c>
      <c r="R68" s="95" t="str">
        <f>IF(P68="-","-",
VLOOKUP(P68,'Tabelas de Apoio'!$AM$9:$AO$120,3,0))</f>
        <v>#REF!</v>
      </c>
      <c r="S68" s="105"/>
    </row>
    <row r="69" ht="45.0" customHeight="1">
      <c r="A69" s="82">
        <v>64.0</v>
      </c>
      <c r="B69" s="141" t="str">
        <f t="shared" si="3"/>
        <v>#REF!</v>
      </c>
      <c r="C69" s="141" t="str">
        <f t="shared" si="4"/>
        <v>#REF!</v>
      </c>
      <c r="D69" s="142" t="str">
        <f t="shared" si="5"/>
        <v>#REF!</v>
      </c>
      <c r="E69" s="96"/>
      <c r="F69" s="143" t="str">
        <f>'Passo 04 - Cálculo do Risco Res'!F69</f>
        <v/>
      </c>
      <c r="G69" s="144" t="str">
        <f>'Passo 04 - Cálculo do Risco Res'!N69</f>
        <v>-</v>
      </c>
      <c r="H69" s="145" t="str">
        <f>'Passo 04 - Cálculo do Risco Res'!Q69</f>
        <v>-</v>
      </c>
      <c r="I69" s="95" t="str">
        <f>'Passo 04 - Cálculo do Risco Res'!R69</f>
        <v>-</v>
      </c>
      <c r="J69" s="96"/>
      <c r="K69" s="137" t="str">
        <f t="shared" ref="K69:M69" si="70">'Passo 02  - Elaboração do PACI'!O70</f>
        <v>#REF!</v>
      </c>
      <c r="L69" s="87" t="str">
        <f t="shared" si="70"/>
        <v>#REF!</v>
      </c>
      <c r="M69" s="87" t="str">
        <f t="shared" si="70"/>
        <v>#REF!</v>
      </c>
      <c r="N69" s="138" t="str">
        <f t="shared" si="7"/>
        <v>#REF!</v>
      </c>
      <c r="O69" s="96"/>
      <c r="P69" s="139" t="str">
        <f t="shared" si="8"/>
        <v>#REF!</v>
      </c>
      <c r="Q69" s="140" t="str">
        <f>IF(P69="-","-",
VLOOKUP(P69,'Tabelas de Apoio'!$AM$9:$AO$120,2,0))</f>
        <v>#REF!</v>
      </c>
      <c r="R69" s="95" t="str">
        <f>IF(P69="-","-",
VLOOKUP(P69,'Tabelas de Apoio'!$AM$9:$AO$120,3,0))</f>
        <v>#REF!</v>
      </c>
      <c r="S69" s="105"/>
    </row>
    <row r="70" ht="45.0" customHeight="1">
      <c r="A70" s="82">
        <v>65.0</v>
      </c>
      <c r="B70" s="141" t="str">
        <f t="shared" si="3"/>
        <v>#REF!</v>
      </c>
      <c r="C70" s="141" t="str">
        <f t="shared" si="4"/>
        <v>#REF!</v>
      </c>
      <c r="D70" s="142" t="str">
        <f t="shared" si="5"/>
        <v>#REF!</v>
      </c>
      <c r="E70" s="96"/>
      <c r="F70" s="143" t="str">
        <f>'Passo 04 - Cálculo do Risco Res'!F70</f>
        <v/>
      </c>
      <c r="G70" s="144" t="str">
        <f>'Passo 04 - Cálculo do Risco Res'!N70</f>
        <v>-</v>
      </c>
      <c r="H70" s="145" t="str">
        <f>'Passo 04 - Cálculo do Risco Res'!Q70</f>
        <v>-</v>
      </c>
      <c r="I70" s="95" t="str">
        <f>'Passo 04 - Cálculo do Risco Res'!R70</f>
        <v>-</v>
      </c>
      <c r="J70" s="96"/>
      <c r="K70" s="137" t="str">
        <f t="shared" ref="K70:M70" si="71">'Passo 02  - Elaboração do PACI'!O71</f>
        <v>#REF!</v>
      </c>
      <c r="L70" s="87" t="str">
        <f t="shared" si="71"/>
        <v>#REF!</v>
      </c>
      <c r="M70" s="87" t="str">
        <f t="shared" si="71"/>
        <v>#REF!</v>
      </c>
      <c r="N70" s="138" t="str">
        <f t="shared" si="7"/>
        <v>#REF!</v>
      </c>
      <c r="O70" s="96"/>
      <c r="P70" s="139" t="str">
        <f t="shared" si="8"/>
        <v>#REF!</v>
      </c>
      <c r="Q70" s="140" t="str">
        <f>IF(P70="-","-",
VLOOKUP(P70,'Tabelas de Apoio'!$AM$9:$AO$120,2,0))</f>
        <v>#REF!</v>
      </c>
      <c r="R70" s="95" t="str">
        <f>IF(P70="-","-",
VLOOKUP(P70,'Tabelas de Apoio'!$AM$9:$AO$120,3,0))</f>
        <v>#REF!</v>
      </c>
      <c r="S70" s="105"/>
    </row>
    <row r="71" ht="45.0" customHeight="1">
      <c r="A71" s="82">
        <v>66.0</v>
      </c>
      <c r="B71" s="141" t="str">
        <f t="shared" si="3"/>
        <v>#REF!</v>
      </c>
      <c r="C71" s="141" t="str">
        <f t="shared" si="4"/>
        <v>#REF!</v>
      </c>
      <c r="D71" s="142" t="str">
        <f t="shared" si="5"/>
        <v>#REF!</v>
      </c>
      <c r="E71" s="96"/>
      <c r="F71" s="143" t="str">
        <f>'Passo 04 - Cálculo do Risco Res'!F71</f>
        <v/>
      </c>
      <c r="G71" s="144" t="str">
        <f>'Passo 04 - Cálculo do Risco Res'!N71</f>
        <v>-</v>
      </c>
      <c r="H71" s="145" t="str">
        <f>'Passo 04 - Cálculo do Risco Res'!Q71</f>
        <v>-</v>
      </c>
      <c r="I71" s="95" t="str">
        <f>'Passo 04 - Cálculo do Risco Res'!R71</f>
        <v>-</v>
      </c>
      <c r="J71" s="96"/>
      <c r="K71" s="137" t="str">
        <f t="shared" ref="K71:M71" si="72">'Passo 02  - Elaboração do PACI'!O72</f>
        <v>#REF!</v>
      </c>
      <c r="L71" s="87" t="str">
        <f t="shared" si="72"/>
        <v>#REF!</v>
      </c>
      <c r="M71" s="87" t="str">
        <f t="shared" si="72"/>
        <v>#REF!</v>
      </c>
      <c r="N71" s="138" t="str">
        <f t="shared" si="7"/>
        <v>#REF!</v>
      </c>
      <c r="O71" s="96"/>
      <c r="P71" s="139" t="str">
        <f t="shared" si="8"/>
        <v>#REF!</v>
      </c>
      <c r="Q71" s="140" t="str">
        <f>IF(P71="-","-",
VLOOKUP(P71,'Tabelas de Apoio'!$AM$9:$AO$120,2,0))</f>
        <v>#REF!</v>
      </c>
      <c r="R71" s="95" t="str">
        <f>IF(P71="-","-",
VLOOKUP(P71,'Tabelas de Apoio'!$AM$9:$AO$120,3,0))</f>
        <v>#REF!</v>
      </c>
      <c r="S71" s="105"/>
    </row>
    <row r="72" ht="45.0" customHeight="1">
      <c r="A72" s="82">
        <v>67.0</v>
      </c>
      <c r="B72" s="141" t="str">
        <f t="shared" si="3"/>
        <v>#REF!</v>
      </c>
      <c r="C72" s="141" t="str">
        <f t="shared" si="4"/>
        <v>#REF!</v>
      </c>
      <c r="D72" s="142" t="str">
        <f t="shared" si="5"/>
        <v>#REF!</v>
      </c>
      <c r="E72" s="96"/>
      <c r="F72" s="143" t="str">
        <f>'Passo 04 - Cálculo do Risco Res'!F72</f>
        <v/>
      </c>
      <c r="G72" s="144" t="str">
        <f>'Passo 04 - Cálculo do Risco Res'!N72</f>
        <v>-</v>
      </c>
      <c r="H72" s="145" t="str">
        <f>'Passo 04 - Cálculo do Risco Res'!Q72</f>
        <v>-</v>
      </c>
      <c r="I72" s="95" t="str">
        <f>'Passo 04 - Cálculo do Risco Res'!R72</f>
        <v>-</v>
      </c>
      <c r="J72" s="96"/>
      <c r="K72" s="137" t="str">
        <f t="shared" ref="K72:M72" si="73">'Passo 02  - Elaboração do PACI'!O73</f>
        <v>#REF!</v>
      </c>
      <c r="L72" s="87" t="str">
        <f t="shared" si="73"/>
        <v>#REF!</v>
      </c>
      <c r="M72" s="87" t="str">
        <f t="shared" si="73"/>
        <v>#REF!</v>
      </c>
      <c r="N72" s="138" t="str">
        <f t="shared" si="7"/>
        <v>#REF!</v>
      </c>
      <c r="O72" s="96"/>
      <c r="P72" s="139" t="str">
        <f t="shared" si="8"/>
        <v>#REF!</v>
      </c>
      <c r="Q72" s="140" t="str">
        <f>IF(P72="-","-",
VLOOKUP(P72,'Tabelas de Apoio'!$AM$9:$AO$120,2,0))</f>
        <v>#REF!</v>
      </c>
      <c r="R72" s="95" t="str">
        <f>IF(P72="-","-",
VLOOKUP(P72,'Tabelas de Apoio'!$AM$9:$AO$120,3,0))</f>
        <v>#REF!</v>
      </c>
      <c r="S72" s="105"/>
    </row>
    <row r="73" ht="45.0" customHeight="1">
      <c r="A73" s="82">
        <v>68.0</v>
      </c>
      <c r="B73" s="141" t="str">
        <f t="shared" si="3"/>
        <v>#REF!</v>
      </c>
      <c r="C73" s="141" t="str">
        <f t="shared" si="4"/>
        <v>#REF!</v>
      </c>
      <c r="D73" s="142" t="str">
        <f t="shared" si="5"/>
        <v>#REF!</v>
      </c>
      <c r="E73" s="96"/>
      <c r="F73" s="143" t="str">
        <f>'Passo 04 - Cálculo do Risco Res'!F73</f>
        <v/>
      </c>
      <c r="G73" s="144" t="str">
        <f>'Passo 04 - Cálculo do Risco Res'!N73</f>
        <v>-</v>
      </c>
      <c r="H73" s="145" t="str">
        <f>'Passo 04 - Cálculo do Risco Res'!Q73</f>
        <v>-</v>
      </c>
      <c r="I73" s="95" t="str">
        <f>'Passo 04 - Cálculo do Risco Res'!R73</f>
        <v>-</v>
      </c>
      <c r="J73" s="96"/>
      <c r="K73" s="137" t="str">
        <f t="shared" ref="K73:M73" si="74">'Passo 02  - Elaboração do PACI'!O74</f>
        <v>#REF!</v>
      </c>
      <c r="L73" s="87" t="str">
        <f t="shared" si="74"/>
        <v>#REF!</v>
      </c>
      <c r="M73" s="87" t="str">
        <f t="shared" si="74"/>
        <v>#REF!</v>
      </c>
      <c r="N73" s="138" t="str">
        <f t="shared" si="7"/>
        <v>#REF!</v>
      </c>
      <c r="O73" s="96"/>
      <c r="P73" s="139" t="str">
        <f t="shared" si="8"/>
        <v>#REF!</v>
      </c>
      <c r="Q73" s="140" t="str">
        <f>IF(P73="-","-",
VLOOKUP(P73,'Tabelas de Apoio'!$AM$9:$AO$120,2,0))</f>
        <v>#REF!</v>
      </c>
      <c r="R73" s="95" t="str">
        <f>IF(P73="-","-",
VLOOKUP(P73,'Tabelas de Apoio'!$AM$9:$AO$120,3,0))</f>
        <v>#REF!</v>
      </c>
      <c r="S73" s="105"/>
    </row>
    <row r="74" ht="45.0" customHeight="1">
      <c r="A74" s="82">
        <v>69.0</v>
      </c>
      <c r="B74" s="141" t="str">
        <f t="shared" si="3"/>
        <v>#REF!</v>
      </c>
      <c r="C74" s="141" t="str">
        <f t="shared" si="4"/>
        <v>#REF!</v>
      </c>
      <c r="D74" s="142" t="str">
        <f t="shared" si="5"/>
        <v>#REF!</v>
      </c>
      <c r="E74" s="96"/>
      <c r="F74" s="143" t="str">
        <f>'Passo 04 - Cálculo do Risco Res'!F74</f>
        <v/>
      </c>
      <c r="G74" s="144" t="str">
        <f>'Passo 04 - Cálculo do Risco Res'!N74</f>
        <v>-</v>
      </c>
      <c r="H74" s="145" t="str">
        <f>'Passo 04 - Cálculo do Risco Res'!Q74</f>
        <v>-</v>
      </c>
      <c r="I74" s="95" t="str">
        <f>'Passo 04 - Cálculo do Risco Res'!R74</f>
        <v>-</v>
      </c>
      <c r="J74" s="96"/>
      <c r="K74" s="137" t="str">
        <f t="shared" ref="K74:M74" si="75">'Passo 02  - Elaboração do PACI'!O75</f>
        <v>#REF!</v>
      </c>
      <c r="L74" s="87" t="str">
        <f t="shared" si="75"/>
        <v>#REF!</v>
      </c>
      <c r="M74" s="87" t="str">
        <f t="shared" si="75"/>
        <v>#REF!</v>
      </c>
      <c r="N74" s="138" t="str">
        <f t="shared" si="7"/>
        <v>#REF!</v>
      </c>
      <c r="O74" s="96"/>
      <c r="P74" s="139" t="str">
        <f t="shared" si="8"/>
        <v>#REF!</v>
      </c>
      <c r="Q74" s="140" t="str">
        <f>IF(P74="-","-",
VLOOKUP(P74,'Tabelas de Apoio'!$AM$9:$AO$120,2,0))</f>
        <v>#REF!</v>
      </c>
      <c r="R74" s="95" t="str">
        <f>IF(P74="-","-",
VLOOKUP(P74,'Tabelas de Apoio'!$AM$9:$AO$120,3,0))</f>
        <v>#REF!</v>
      </c>
      <c r="S74" s="105"/>
    </row>
    <row r="75" ht="45.0" customHeight="1">
      <c r="A75" s="82">
        <v>70.0</v>
      </c>
      <c r="B75" s="141" t="str">
        <f t="shared" si="3"/>
        <v>#REF!</v>
      </c>
      <c r="C75" s="141" t="str">
        <f t="shared" si="4"/>
        <v>#REF!</v>
      </c>
      <c r="D75" s="142" t="str">
        <f t="shared" si="5"/>
        <v>#REF!</v>
      </c>
      <c r="E75" s="96"/>
      <c r="F75" s="143" t="str">
        <f>'Passo 04 - Cálculo do Risco Res'!F75</f>
        <v/>
      </c>
      <c r="G75" s="144" t="str">
        <f>'Passo 04 - Cálculo do Risco Res'!N75</f>
        <v>-</v>
      </c>
      <c r="H75" s="145" t="str">
        <f>'Passo 04 - Cálculo do Risco Res'!Q75</f>
        <v>-</v>
      </c>
      <c r="I75" s="95" t="str">
        <f>'Passo 04 - Cálculo do Risco Res'!R75</f>
        <v>-</v>
      </c>
      <c r="J75" s="96"/>
      <c r="K75" s="137" t="str">
        <f t="shared" ref="K75:M75" si="76">'Passo 02  - Elaboração do PACI'!O76</f>
        <v>#REF!</v>
      </c>
      <c r="L75" s="87" t="str">
        <f t="shared" si="76"/>
        <v>#REF!</v>
      </c>
      <c r="M75" s="87" t="str">
        <f t="shared" si="76"/>
        <v>#REF!</v>
      </c>
      <c r="N75" s="138" t="str">
        <f t="shared" si="7"/>
        <v>#REF!</v>
      </c>
      <c r="O75" s="96"/>
      <c r="P75" s="139" t="str">
        <f t="shared" si="8"/>
        <v>#REF!</v>
      </c>
      <c r="Q75" s="140" t="str">
        <f>IF(P75="-","-",
VLOOKUP(P75,'Tabelas de Apoio'!$AM$9:$AO$120,2,0))</f>
        <v>#REF!</v>
      </c>
      <c r="R75" s="95" t="str">
        <f>IF(P75="-","-",
VLOOKUP(P75,'Tabelas de Apoio'!$AM$9:$AO$120,3,0))</f>
        <v>#REF!</v>
      </c>
      <c r="S75" s="105"/>
    </row>
    <row r="76" ht="45.0" customHeight="1">
      <c r="A76" s="82">
        <v>71.0</v>
      </c>
      <c r="B76" s="141" t="str">
        <f t="shared" si="3"/>
        <v>#REF!</v>
      </c>
      <c r="C76" s="141" t="str">
        <f t="shared" si="4"/>
        <v>#REF!</v>
      </c>
      <c r="D76" s="142" t="str">
        <f t="shared" si="5"/>
        <v>#REF!</v>
      </c>
      <c r="E76" s="96"/>
      <c r="F76" s="143" t="str">
        <f>'Passo 04 - Cálculo do Risco Res'!F76</f>
        <v/>
      </c>
      <c r="G76" s="144" t="str">
        <f>'Passo 04 - Cálculo do Risco Res'!N76</f>
        <v>-</v>
      </c>
      <c r="H76" s="145" t="str">
        <f>'Passo 04 - Cálculo do Risco Res'!Q76</f>
        <v>-</v>
      </c>
      <c r="I76" s="95" t="str">
        <f>'Passo 04 - Cálculo do Risco Res'!R76</f>
        <v>-</v>
      </c>
      <c r="J76" s="96"/>
      <c r="K76" s="137" t="str">
        <f t="shared" ref="K76:M76" si="77">'Passo 02  - Elaboração do PACI'!O77</f>
        <v>#REF!</v>
      </c>
      <c r="L76" s="87" t="str">
        <f t="shared" si="77"/>
        <v>#REF!</v>
      </c>
      <c r="M76" s="87" t="str">
        <f t="shared" si="77"/>
        <v>#REF!</v>
      </c>
      <c r="N76" s="138" t="str">
        <f t="shared" si="7"/>
        <v>#REF!</v>
      </c>
      <c r="O76" s="96"/>
      <c r="P76" s="139" t="str">
        <f t="shared" si="8"/>
        <v>#REF!</v>
      </c>
      <c r="Q76" s="140" t="str">
        <f>IF(P76="-","-",
VLOOKUP(P76,'Tabelas de Apoio'!$AM$9:$AO$120,2,0))</f>
        <v>#REF!</v>
      </c>
      <c r="R76" s="95" t="str">
        <f>IF(P76="-","-",
VLOOKUP(P76,'Tabelas de Apoio'!$AM$9:$AO$120,3,0))</f>
        <v>#REF!</v>
      </c>
      <c r="S76" s="54"/>
    </row>
    <row r="77" ht="45.0" customHeight="1">
      <c r="A77" s="82">
        <v>72.0</v>
      </c>
      <c r="B77" s="141" t="str">
        <f t="shared" si="3"/>
        <v>#REF!</v>
      </c>
      <c r="C77" s="141" t="str">
        <f t="shared" si="4"/>
        <v>#REF!</v>
      </c>
      <c r="D77" s="142" t="str">
        <f t="shared" si="5"/>
        <v>#REF!</v>
      </c>
      <c r="E77" s="96"/>
      <c r="F77" s="143" t="str">
        <f>'Passo 04 - Cálculo do Risco Res'!F77</f>
        <v/>
      </c>
      <c r="G77" s="144" t="str">
        <f>'Passo 04 - Cálculo do Risco Res'!N77</f>
        <v>-</v>
      </c>
      <c r="H77" s="145" t="str">
        <f>'Passo 04 - Cálculo do Risco Res'!Q77</f>
        <v>-</v>
      </c>
      <c r="I77" s="95" t="str">
        <f>'Passo 04 - Cálculo do Risco Res'!R77</f>
        <v>-</v>
      </c>
      <c r="J77" s="96"/>
      <c r="K77" s="137" t="str">
        <f t="shared" ref="K77:M77" si="78">'Passo 02  - Elaboração do PACI'!O78</f>
        <v>#REF!</v>
      </c>
      <c r="L77" s="87" t="str">
        <f t="shared" si="78"/>
        <v>#REF!</v>
      </c>
      <c r="M77" s="87" t="str">
        <f t="shared" si="78"/>
        <v>#REF!</v>
      </c>
      <c r="N77" s="138" t="str">
        <f t="shared" si="7"/>
        <v>#REF!</v>
      </c>
      <c r="O77" s="96"/>
      <c r="P77" s="139" t="str">
        <f t="shared" si="8"/>
        <v>#REF!</v>
      </c>
      <c r="Q77" s="140" t="str">
        <f>IF(P77="-","-",
VLOOKUP(P77,'Tabelas de Apoio'!$AM$9:$AO$120,2,0))</f>
        <v>#REF!</v>
      </c>
      <c r="R77" s="95" t="str">
        <f>IF(P77="-","-",
VLOOKUP(P77,'Tabelas de Apoio'!$AM$9:$AO$120,3,0))</f>
        <v>#REF!</v>
      </c>
      <c r="S77" s="54"/>
    </row>
    <row r="78" ht="45.0" customHeight="1">
      <c r="A78" s="82">
        <v>73.0</v>
      </c>
      <c r="B78" s="141" t="str">
        <f t="shared" si="3"/>
        <v>#REF!</v>
      </c>
      <c r="C78" s="141" t="str">
        <f t="shared" si="4"/>
        <v>#REF!</v>
      </c>
      <c r="D78" s="142" t="str">
        <f t="shared" si="5"/>
        <v>#REF!</v>
      </c>
      <c r="E78" s="96"/>
      <c r="F78" s="143" t="str">
        <f>'Passo 04 - Cálculo do Risco Res'!F78</f>
        <v/>
      </c>
      <c r="G78" s="144" t="str">
        <f>'Passo 04 - Cálculo do Risco Res'!N78</f>
        <v>-</v>
      </c>
      <c r="H78" s="145" t="str">
        <f>'Passo 04 - Cálculo do Risco Res'!Q78</f>
        <v>-</v>
      </c>
      <c r="I78" s="95" t="str">
        <f>'Passo 04 - Cálculo do Risco Res'!R78</f>
        <v>-</v>
      </c>
      <c r="J78" s="96"/>
      <c r="K78" s="137" t="str">
        <f t="shared" ref="K78:M78" si="79">'Passo 02  - Elaboração do PACI'!O79</f>
        <v>#REF!</v>
      </c>
      <c r="L78" s="87" t="str">
        <f t="shared" si="79"/>
        <v>#REF!</v>
      </c>
      <c r="M78" s="87" t="str">
        <f t="shared" si="79"/>
        <v>#REF!</v>
      </c>
      <c r="N78" s="138" t="str">
        <f t="shared" si="7"/>
        <v>#REF!</v>
      </c>
      <c r="O78" s="96"/>
      <c r="P78" s="139" t="str">
        <f t="shared" si="8"/>
        <v>#REF!</v>
      </c>
      <c r="Q78" s="140" t="str">
        <f>IF(P78="-","-",
VLOOKUP(P78,'Tabelas de Apoio'!$AM$9:$AO$120,2,0))</f>
        <v>#REF!</v>
      </c>
      <c r="R78" s="95" t="str">
        <f>IF(P78="-","-",
VLOOKUP(P78,'Tabelas de Apoio'!$AM$9:$AO$120,3,0))</f>
        <v>#REF!</v>
      </c>
      <c r="S78" s="54"/>
    </row>
    <row r="79" ht="45.0" customHeight="1">
      <c r="A79" s="82">
        <v>74.0</v>
      </c>
      <c r="B79" s="141" t="str">
        <f t="shared" si="3"/>
        <v>#REF!</v>
      </c>
      <c r="C79" s="141" t="str">
        <f t="shared" si="4"/>
        <v>#REF!</v>
      </c>
      <c r="D79" s="142" t="str">
        <f t="shared" si="5"/>
        <v>#REF!</v>
      </c>
      <c r="E79" s="96"/>
      <c r="F79" s="143" t="str">
        <f>'Passo 04 - Cálculo do Risco Res'!F79</f>
        <v/>
      </c>
      <c r="G79" s="144" t="str">
        <f>'Passo 04 - Cálculo do Risco Res'!N79</f>
        <v>-</v>
      </c>
      <c r="H79" s="145" t="str">
        <f>'Passo 04 - Cálculo do Risco Res'!Q79</f>
        <v>-</v>
      </c>
      <c r="I79" s="95" t="str">
        <f>'Passo 04 - Cálculo do Risco Res'!R79</f>
        <v>-</v>
      </c>
      <c r="J79" s="96"/>
      <c r="K79" s="137" t="str">
        <f t="shared" ref="K79:M79" si="80">'Passo 02  - Elaboração do PACI'!O80</f>
        <v>#REF!</v>
      </c>
      <c r="L79" s="87" t="str">
        <f t="shared" si="80"/>
        <v>#REF!</v>
      </c>
      <c r="M79" s="87" t="str">
        <f t="shared" si="80"/>
        <v>#REF!</v>
      </c>
      <c r="N79" s="138" t="str">
        <f t="shared" si="7"/>
        <v>#REF!</v>
      </c>
      <c r="O79" s="96"/>
      <c r="P79" s="139" t="str">
        <f t="shared" si="8"/>
        <v>#REF!</v>
      </c>
      <c r="Q79" s="140" t="str">
        <f>IF(P79="-","-",
VLOOKUP(P79,'Tabelas de Apoio'!$AM$9:$AO$120,2,0))</f>
        <v>#REF!</v>
      </c>
      <c r="R79" s="95" t="str">
        <f>IF(P79="-","-",
VLOOKUP(P79,'Tabelas de Apoio'!$AM$9:$AO$120,3,0))</f>
        <v>#REF!</v>
      </c>
      <c r="S79" s="54"/>
    </row>
    <row r="80" ht="45.0" customHeight="1">
      <c r="A80" s="82">
        <v>75.0</v>
      </c>
      <c r="B80" s="141" t="str">
        <f t="shared" si="3"/>
        <v>#REF!</v>
      </c>
      <c r="C80" s="141" t="str">
        <f t="shared" si="4"/>
        <v>#REF!</v>
      </c>
      <c r="D80" s="142" t="str">
        <f t="shared" si="5"/>
        <v>#REF!</v>
      </c>
      <c r="E80" s="96"/>
      <c r="F80" s="143" t="str">
        <f>'Passo 04 - Cálculo do Risco Res'!F80</f>
        <v/>
      </c>
      <c r="G80" s="144" t="str">
        <f>'Passo 04 - Cálculo do Risco Res'!N80</f>
        <v>-</v>
      </c>
      <c r="H80" s="145" t="str">
        <f>'Passo 04 - Cálculo do Risco Res'!Q80</f>
        <v>-</v>
      </c>
      <c r="I80" s="95" t="str">
        <f>'Passo 04 - Cálculo do Risco Res'!R80</f>
        <v>-</v>
      </c>
      <c r="J80" s="96"/>
      <c r="K80" s="137" t="str">
        <f t="shared" ref="K80:M80" si="81">'Passo 02  - Elaboração do PACI'!O81</f>
        <v>#REF!</v>
      </c>
      <c r="L80" s="87" t="str">
        <f t="shared" si="81"/>
        <v>#REF!</v>
      </c>
      <c r="M80" s="87" t="str">
        <f t="shared" si="81"/>
        <v>#REF!</v>
      </c>
      <c r="N80" s="138" t="str">
        <f t="shared" si="7"/>
        <v>#REF!</v>
      </c>
      <c r="O80" s="96"/>
      <c r="P80" s="139" t="str">
        <f t="shared" si="8"/>
        <v>#REF!</v>
      </c>
      <c r="Q80" s="140" t="str">
        <f>IF(P80="-","-",
VLOOKUP(P80,'Tabelas de Apoio'!$AM$9:$AO$120,2,0))</f>
        <v>#REF!</v>
      </c>
      <c r="R80" s="95" t="str">
        <f>IF(P80="-","-",
VLOOKUP(P80,'Tabelas de Apoio'!$AM$9:$AO$120,3,0))</f>
        <v>#REF!</v>
      </c>
      <c r="S80" s="54"/>
    </row>
    <row r="81" ht="45.0" customHeight="1">
      <c r="A81" s="82">
        <v>76.0</v>
      </c>
      <c r="B81" s="141" t="str">
        <f t="shared" si="3"/>
        <v>#REF!</v>
      </c>
      <c r="C81" s="141" t="str">
        <f t="shared" si="4"/>
        <v>#REF!</v>
      </c>
      <c r="D81" s="142" t="str">
        <f t="shared" si="5"/>
        <v>#REF!</v>
      </c>
      <c r="E81" s="96"/>
      <c r="F81" s="143" t="str">
        <f>'Passo 04 - Cálculo do Risco Res'!F81</f>
        <v/>
      </c>
      <c r="G81" s="144" t="str">
        <f>'Passo 04 - Cálculo do Risco Res'!N81</f>
        <v>-</v>
      </c>
      <c r="H81" s="145" t="str">
        <f>'Passo 04 - Cálculo do Risco Res'!Q81</f>
        <v>-</v>
      </c>
      <c r="I81" s="95" t="str">
        <f>'Passo 04 - Cálculo do Risco Res'!R81</f>
        <v>-</v>
      </c>
      <c r="J81" s="96"/>
      <c r="K81" s="137" t="str">
        <f t="shared" ref="K81:M81" si="82">'Passo 02  - Elaboração do PACI'!O82</f>
        <v>#REF!</v>
      </c>
      <c r="L81" s="87" t="str">
        <f t="shared" si="82"/>
        <v>#REF!</v>
      </c>
      <c r="M81" s="87" t="str">
        <f t="shared" si="82"/>
        <v>#REF!</v>
      </c>
      <c r="N81" s="138" t="str">
        <f t="shared" si="7"/>
        <v>#REF!</v>
      </c>
      <c r="O81" s="96"/>
      <c r="P81" s="139" t="str">
        <f t="shared" si="8"/>
        <v>#REF!</v>
      </c>
      <c r="Q81" s="140" t="str">
        <f>IF(P81="-","-",
VLOOKUP(P81,'Tabelas de Apoio'!$AM$9:$AO$120,2,0))</f>
        <v>#REF!</v>
      </c>
      <c r="R81" s="95" t="str">
        <f>IF(P81="-","-",
VLOOKUP(P81,'Tabelas de Apoio'!$AM$9:$AO$120,3,0))</f>
        <v>#REF!</v>
      </c>
      <c r="S81" s="54"/>
    </row>
    <row r="82" ht="45.0" customHeight="1">
      <c r="A82" s="82">
        <v>77.0</v>
      </c>
      <c r="B82" s="141" t="str">
        <f t="shared" si="3"/>
        <v>#REF!</v>
      </c>
      <c r="C82" s="141" t="str">
        <f t="shared" si="4"/>
        <v>#REF!</v>
      </c>
      <c r="D82" s="142" t="str">
        <f t="shared" si="5"/>
        <v>#REF!</v>
      </c>
      <c r="E82" s="96"/>
      <c r="F82" s="143" t="str">
        <f>'Passo 04 - Cálculo do Risco Res'!F82</f>
        <v/>
      </c>
      <c r="G82" s="144" t="str">
        <f>'Passo 04 - Cálculo do Risco Res'!N82</f>
        <v>-</v>
      </c>
      <c r="H82" s="145" t="str">
        <f>'Passo 04 - Cálculo do Risco Res'!Q82</f>
        <v>-</v>
      </c>
      <c r="I82" s="95" t="str">
        <f>'Passo 04 - Cálculo do Risco Res'!R82</f>
        <v>-</v>
      </c>
      <c r="J82" s="96"/>
      <c r="K82" s="137" t="str">
        <f t="shared" ref="K82:M82" si="83">'Passo 02  - Elaboração do PACI'!O83</f>
        <v>#REF!</v>
      </c>
      <c r="L82" s="87" t="str">
        <f t="shared" si="83"/>
        <v>#REF!</v>
      </c>
      <c r="M82" s="87" t="str">
        <f t="shared" si="83"/>
        <v>#REF!</v>
      </c>
      <c r="N82" s="138" t="str">
        <f t="shared" si="7"/>
        <v>#REF!</v>
      </c>
      <c r="O82" s="96"/>
      <c r="P82" s="139" t="str">
        <f t="shared" si="8"/>
        <v>#REF!</v>
      </c>
      <c r="Q82" s="140" t="str">
        <f>IF(P82="-","-",
VLOOKUP(P82,'Tabelas de Apoio'!$AM$9:$AO$120,2,0))</f>
        <v>#REF!</v>
      </c>
      <c r="R82" s="95" t="str">
        <f>IF(P82="-","-",
VLOOKUP(P82,'Tabelas de Apoio'!$AM$9:$AO$120,3,0))</f>
        <v>#REF!</v>
      </c>
      <c r="S82" s="54"/>
    </row>
    <row r="83" ht="45.0" customHeight="1">
      <c r="A83" s="82">
        <v>78.0</v>
      </c>
      <c r="B83" s="141" t="str">
        <f t="shared" si="3"/>
        <v>#REF!</v>
      </c>
      <c r="C83" s="141" t="str">
        <f t="shared" si="4"/>
        <v>#REF!</v>
      </c>
      <c r="D83" s="142" t="str">
        <f t="shared" si="5"/>
        <v>#REF!</v>
      </c>
      <c r="E83" s="96"/>
      <c r="F83" s="143" t="str">
        <f>'Passo 04 - Cálculo do Risco Res'!F83</f>
        <v/>
      </c>
      <c r="G83" s="144" t="str">
        <f>'Passo 04 - Cálculo do Risco Res'!N83</f>
        <v>-</v>
      </c>
      <c r="H83" s="145" t="str">
        <f>'Passo 04 - Cálculo do Risco Res'!Q83</f>
        <v>-</v>
      </c>
      <c r="I83" s="95" t="str">
        <f>'Passo 04 - Cálculo do Risco Res'!R83</f>
        <v>-</v>
      </c>
      <c r="J83" s="96"/>
      <c r="K83" s="137" t="str">
        <f t="shared" ref="K83:M83" si="84">'Passo 02  - Elaboração do PACI'!O84</f>
        <v>#REF!</v>
      </c>
      <c r="L83" s="87" t="str">
        <f t="shared" si="84"/>
        <v>#REF!</v>
      </c>
      <c r="M83" s="87" t="str">
        <f t="shared" si="84"/>
        <v>#REF!</v>
      </c>
      <c r="N83" s="138" t="str">
        <f t="shared" si="7"/>
        <v>#REF!</v>
      </c>
      <c r="O83" s="96"/>
      <c r="P83" s="139" t="str">
        <f t="shared" si="8"/>
        <v>#REF!</v>
      </c>
      <c r="Q83" s="140" t="str">
        <f>IF(P83="-","-",
VLOOKUP(P83,'Tabelas de Apoio'!$AM$9:$AO$120,2,0))</f>
        <v>#REF!</v>
      </c>
      <c r="R83" s="95" t="str">
        <f>IF(P83="-","-",
VLOOKUP(P83,'Tabelas de Apoio'!$AM$9:$AO$120,3,0))</f>
        <v>#REF!</v>
      </c>
      <c r="S83" s="54"/>
    </row>
    <row r="84" ht="45.0" customHeight="1">
      <c r="A84" s="82">
        <v>79.0</v>
      </c>
      <c r="B84" s="141" t="str">
        <f t="shared" si="3"/>
        <v>#REF!</v>
      </c>
      <c r="C84" s="141" t="str">
        <f t="shared" si="4"/>
        <v>#REF!</v>
      </c>
      <c r="D84" s="142" t="str">
        <f t="shared" si="5"/>
        <v>#REF!</v>
      </c>
      <c r="E84" s="96"/>
      <c r="F84" s="143" t="str">
        <f>'Passo 04 - Cálculo do Risco Res'!F84</f>
        <v/>
      </c>
      <c r="G84" s="144" t="str">
        <f>'Passo 04 - Cálculo do Risco Res'!N84</f>
        <v>-</v>
      </c>
      <c r="H84" s="145" t="str">
        <f>'Passo 04 - Cálculo do Risco Res'!Q84</f>
        <v>-</v>
      </c>
      <c r="I84" s="95" t="str">
        <f>'Passo 04 - Cálculo do Risco Res'!R84</f>
        <v>-</v>
      </c>
      <c r="J84" s="96"/>
      <c r="K84" s="137" t="str">
        <f t="shared" ref="K84:M84" si="85">'Passo 02  - Elaboração do PACI'!O85</f>
        <v>#REF!</v>
      </c>
      <c r="L84" s="87" t="str">
        <f t="shared" si="85"/>
        <v>#REF!</v>
      </c>
      <c r="M84" s="87" t="str">
        <f t="shared" si="85"/>
        <v>#REF!</v>
      </c>
      <c r="N84" s="138" t="str">
        <f t="shared" si="7"/>
        <v>#REF!</v>
      </c>
      <c r="O84" s="96"/>
      <c r="P84" s="139" t="str">
        <f t="shared" si="8"/>
        <v>#REF!</v>
      </c>
      <c r="Q84" s="140" t="str">
        <f>IF(P84="-","-",
VLOOKUP(P84,'Tabelas de Apoio'!$AM$9:$AO$120,2,0))</f>
        <v>#REF!</v>
      </c>
      <c r="R84" s="95" t="str">
        <f>IF(P84="-","-",
VLOOKUP(P84,'Tabelas de Apoio'!$AM$9:$AO$120,3,0))</f>
        <v>#REF!</v>
      </c>
      <c r="S84" s="54"/>
    </row>
    <row r="85" ht="45.0" customHeight="1">
      <c r="A85" s="82">
        <v>80.0</v>
      </c>
      <c r="B85" s="141" t="str">
        <f t="shared" si="3"/>
        <v>#REF!</v>
      </c>
      <c r="C85" s="141" t="str">
        <f t="shared" si="4"/>
        <v>#REF!</v>
      </c>
      <c r="D85" s="142" t="str">
        <f t="shared" si="5"/>
        <v>#REF!</v>
      </c>
      <c r="E85" s="96"/>
      <c r="F85" s="143" t="str">
        <f>'Passo 04 - Cálculo do Risco Res'!F85</f>
        <v/>
      </c>
      <c r="G85" s="144" t="str">
        <f>'Passo 04 - Cálculo do Risco Res'!N85</f>
        <v>-</v>
      </c>
      <c r="H85" s="145" t="str">
        <f>'Passo 04 - Cálculo do Risco Res'!Q85</f>
        <v>-</v>
      </c>
      <c r="I85" s="95" t="str">
        <f>'Passo 04 - Cálculo do Risco Res'!R85</f>
        <v>-</v>
      </c>
      <c r="J85" s="96"/>
      <c r="K85" s="137" t="str">
        <f t="shared" ref="K85:M85" si="86">'Passo 02  - Elaboração do PACI'!O86</f>
        <v>#REF!</v>
      </c>
      <c r="L85" s="87" t="str">
        <f t="shared" si="86"/>
        <v>#REF!</v>
      </c>
      <c r="M85" s="87" t="str">
        <f t="shared" si="86"/>
        <v>#REF!</v>
      </c>
      <c r="N85" s="138" t="str">
        <f t="shared" si="7"/>
        <v>#REF!</v>
      </c>
      <c r="O85" s="96"/>
      <c r="P85" s="139" t="str">
        <f t="shared" si="8"/>
        <v>#REF!</v>
      </c>
      <c r="Q85" s="140" t="str">
        <f>IF(P85="-","-",
VLOOKUP(P85,'Tabelas de Apoio'!$AM$9:$AO$120,2,0))</f>
        <v>#REF!</v>
      </c>
      <c r="R85" s="95" t="str">
        <f>IF(P85="-","-",
VLOOKUP(P85,'Tabelas de Apoio'!$AM$9:$AO$120,3,0))</f>
        <v>#REF!</v>
      </c>
      <c r="S85" s="54"/>
    </row>
    <row r="86" ht="45.0" customHeight="1">
      <c r="A86" s="82">
        <v>81.0</v>
      </c>
      <c r="B86" s="141" t="str">
        <f t="shared" si="3"/>
        <v>#REF!</v>
      </c>
      <c r="C86" s="141" t="str">
        <f t="shared" si="4"/>
        <v>#REF!</v>
      </c>
      <c r="D86" s="142" t="str">
        <f t="shared" si="5"/>
        <v>#REF!</v>
      </c>
      <c r="E86" s="96"/>
      <c r="F86" s="143" t="str">
        <f>'Passo 04 - Cálculo do Risco Res'!F86</f>
        <v/>
      </c>
      <c r="G86" s="144" t="str">
        <f>'Passo 04 - Cálculo do Risco Res'!N86</f>
        <v>-</v>
      </c>
      <c r="H86" s="145" t="str">
        <f>'Passo 04 - Cálculo do Risco Res'!Q86</f>
        <v>-</v>
      </c>
      <c r="I86" s="95" t="str">
        <f>'Passo 04 - Cálculo do Risco Res'!R86</f>
        <v>-</v>
      </c>
      <c r="J86" s="96"/>
      <c r="K86" s="137" t="str">
        <f t="shared" ref="K86:M86" si="87">'Passo 02  - Elaboração do PACI'!O87</f>
        <v>#REF!</v>
      </c>
      <c r="L86" s="87" t="str">
        <f t="shared" si="87"/>
        <v>#REF!</v>
      </c>
      <c r="M86" s="87" t="str">
        <f t="shared" si="87"/>
        <v>#REF!</v>
      </c>
      <c r="N86" s="138" t="str">
        <f t="shared" si="7"/>
        <v>#REF!</v>
      </c>
      <c r="O86" s="96"/>
      <c r="P86" s="139" t="str">
        <f t="shared" si="8"/>
        <v>#REF!</v>
      </c>
      <c r="Q86" s="140" t="str">
        <f>IF(P86="-","-",
VLOOKUP(P86,'Tabelas de Apoio'!$AM$9:$AO$120,2,0))</f>
        <v>#REF!</v>
      </c>
      <c r="R86" s="95" t="str">
        <f>IF(P86="-","-",
VLOOKUP(P86,'Tabelas de Apoio'!$AM$9:$AO$120,3,0))</f>
        <v>#REF!</v>
      </c>
      <c r="S86" s="54"/>
    </row>
    <row r="87" ht="45.0" customHeight="1">
      <c r="A87" s="82">
        <v>82.0</v>
      </c>
      <c r="B87" s="141" t="str">
        <f t="shared" si="3"/>
        <v>#REF!</v>
      </c>
      <c r="C87" s="141" t="str">
        <f t="shared" si="4"/>
        <v>#REF!</v>
      </c>
      <c r="D87" s="142" t="str">
        <f t="shared" si="5"/>
        <v>#REF!</v>
      </c>
      <c r="E87" s="96"/>
      <c r="F87" s="143" t="str">
        <f>'Passo 04 - Cálculo do Risco Res'!F87</f>
        <v/>
      </c>
      <c r="G87" s="144" t="str">
        <f>'Passo 04 - Cálculo do Risco Res'!N87</f>
        <v>-</v>
      </c>
      <c r="H87" s="145" t="str">
        <f>'Passo 04 - Cálculo do Risco Res'!Q87</f>
        <v>-</v>
      </c>
      <c r="I87" s="95" t="str">
        <f>'Passo 04 - Cálculo do Risco Res'!R87</f>
        <v>-</v>
      </c>
      <c r="J87" s="96"/>
      <c r="K87" s="137" t="str">
        <f t="shared" ref="K87:M87" si="88">'Passo 02  - Elaboração do PACI'!O88</f>
        <v>#REF!</v>
      </c>
      <c r="L87" s="87" t="str">
        <f t="shared" si="88"/>
        <v>#REF!</v>
      </c>
      <c r="M87" s="87" t="str">
        <f t="shared" si="88"/>
        <v>#REF!</v>
      </c>
      <c r="N87" s="138" t="str">
        <f t="shared" si="7"/>
        <v>#REF!</v>
      </c>
      <c r="O87" s="96"/>
      <c r="P87" s="139" t="str">
        <f t="shared" si="8"/>
        <v>#REF!</v>
      </c>
      <c r="Q87" s="140" t="str">
        <f>IF(P87="-","-",
VLOOKUP(P87,'Tabelas de Apoio'!$AM$9:$AO$120,2,0))</f>
        <v>#REF!</v>
      </c>
      <c r="R87" s="95" t="str">
        <f>IF(P87="-","-",
VLOOKUP(P87,'Tabelas de Apoio'!$AM$9:$AO$120,3,0))</f>
        <v>#REF!</v>
      </c>
      <c r="S87" s="54"/>
    </row>
    <row r="88" ht="45.0" customHeight="1">
      <c r="A88" s="82">
        <v>83.0</v>
      </c>
      <c r="B88" s="141" t="str">
        <f t="shared" si="3"/>
        <v>#REF!</v>
      </c>
      <c r="C88" s="141" t="str">
        <f t="shared" si="4"/>
        <v>#REF!</v>
      </c>
      <c r="D88" s="142" t="str">
        <f t="shared" si="5"/>
        <v>#REF!</v>
      </c>
      <c r="E88" s="96"/>
      <c r="F88" s="143" t="str">
        <f>'Passo 04 - Cálculo do Risco Res'!F88</f>
        <v/>
      </c>
      <c r="G88" s="144" t="str">
        <f>'Passo 04 - Cálculo do Risco Res'!N88</f>
        <v>-</v>
      </c>
      <c r="H88" s="145" t="str">
        <f>'Passo 04 - Cálculo do Risco Res'!Q88</f>
        <v>-</v>
      </c>
      <c r="I88" s="95" t="str">
        <f>'Passo 04 - Cálculo do Risco Res'!R88</f>
        <v>-</v>
      </c>
      <c r="J88" s="96"/>
      <c r="K88" s="137" t="str">
        <f t="shared" ref="K88:M88" si="89">'Passo 02  - Elaboração do PACI'!O89</f>
        <v>#REF!</v>
      </c>
      <c r="L88" s="87" t="str">
        <f t="shared" si="89"/>
        <v>#REF!</v>
      </c>
      <c r="M88" s="87" t="str">
        <f t="shared" si="89"/>
        <v>#REF!</v>
      </c>
      <c r="N88" s="138" t="str">
        <f t="shared" si="7"/>
        <v>#REF!</v>
      </c>
      <c r="O88" s="96"/>
      <c r="P88" s="139" t="str">
        <f t="shared" si="8"/>
        <v>#REF!</v>
      </c>
      <c r="Q88" s="140" t="str">
        <f>IF(P88="-","-",
VLOOKUP(P88,'Tabelas de Apoio'!$AM$9:$AO$120,2,0))</f>
        <v>#REF!</v>
      </c>
      <c r="R88" s="95" t="str">
        <f>IF(P88="-","-",
VLOOKUP(P88,'Tabelas de Apoio'!$AM$9:$AO$120,3,0))</f>
        <v>#REF!</v>
      </c>
      <c r="S88" s="54"/>
    </row>
    <row r="89" ht="45.0" customHeight="1">
      <c r="A89" s="82">
        <v>84.0</v>
      </c>
      <c r="B89" s="141" t="str">
        <f t="shared" si="3"/>
        <v>#REF!</v>
      </c>
      <c r="C89" s="141" t="str">
        <f t="shared" si="4"/>
        <v>#REF!</v>
      </c>
      <c r="D89" s="142" t="str">
        <f t="shared" si="5"/>
        <v>#REF!</v>
      </c>
      <c r="E89" s="96"/>
      <c r="F89" s="143" t="str">
        <f>'Passo 04 - Cálculo do Risco Res'!F89</f>
        <v/>
      </c>
      <c r="G89" s="144" t="str">
        <f>'Passo 04 - Cálculo do Risco Res'!N89</f>
        <v>-</v>
      </c>
      <c r="H89" s="145" t="str">
        <f>'Passo 04 - Cálculo do Risco Res'!Q89</f>
        <v>-</v>
      </c>
      <c r="I89" s="95" t="str">
        <f>'Passo 04 - Cálculo do Risco Res'!R89</f>
        <v>-</v>
      </c>
      <c r="J89" s="96"/>
      <c r="K89" s="137" t="str">
        <f t="shared" ref="K89:M89" si="90">'Passo 02  - Elaboração do PACI'!O90</f>
        <v>#REF!</v>
      </c>
      <c r="L89" s="87" t="str">
        <f t="shared" si="90"/>
        <v>#REF!</v>
      </c>
      <c r="M89" s="87" t="str">
        <f t="shared" si="90"/>
        <v>#REF!</v>
      </c>
      <c r="N89" s="138" t="str">
        <f t="shared" si="7"/>
        <v>#REF!</v>
      </c>
      <c r="O89" s="96"/>
      <c r="P89" s="139" t="str">
        <f t="shared" si="8"/>
        <v>#REF!</v>
      </c>
      <c r="Q89" s="140" t="str">
        <f>IF(P89="-","-",
VLOOKUP(P89,'Tabelas de Apoio'!$AM$9:$AO$120,2,0))</f>
        <v>#REF!</v>
      </c>
      <c r="R89" s="95" t="str">
        <f>IF(P89="-","-",
VLOOKUP(P89,'Tabelas de Apoio'!$AM$9:$AO$120,3,0))</f>
        <v>#REF!</v>
      </c>
      <c r="S89" s="54"/>
    </row>
    <row r="90" ht="45.0" customHeight="1">
      <c r="A90" s="82">
        <v>85.0</v>
      </c>
      <c r="B90" s="141" t="str">
        <f t="shared" si="3"/>
        <v>#REF!</v>
      </c>
      <c r="C90" s="141" t="str">
        <f t="shared" si="4"/>
        <v>#REF!</v>
      </c>
      <c r="D90" s="142" t="str">
        <f t="shared" si="5"/>
        <v>#REF!</v>
      </c>
      <c r="E90" s="96"/>
      <c r="F90" s="143" t="str">
        <f>'Passo 04 - Cálculo do Risco Res'!F90</f>
        <v/>
      </c>
      <c r="G90" s="144" t="str">
        <f>'Passo 04 - Cálculo do Risco Res'!N90</f>
        <v>-</v>
      </c>
      <c r="H90" s="145" t="str">
        <f>'Passo 04 - Cálculo do Risco Res'!Q90</f>
        <v>-</v>
      </c>
      <c r="I90" s="95" t="str">
        <f>'Passo 04 - Cálculo do Risco Res'!R90</f>
        <v>-</v>
      </c>
      <c r="J90" s="96"/>
      <c r="K90" s="137" t="str">
        <f t="shared" ref="K90:M90" si="91">'Passo 02  - Elaboração do PACI'!O91</f>
        <v>#REF!</v>
      </c>
      <c r="L90" s="87" t="str">
        <f t="shared" si="91"/>
        <v>#REF!</v>
      </c>
      <c r="M90" s="87" t="str">
        <f t="shared" si="91"/>
        <v>#REF!</v>
      </c>
      <c r="N90" s="138" t="str">
        <f t="shared" si="7"/>
        <v>#REF!</v>
      </c>
      <c r="O90" s="96"/>
      <c r="P90" s="139" t="str">
        <f t="shared" si="8"/>
        <v>#REF!</v>
      </c>
      <c r="Q90" s="140" t="str">
        <f>IF(P90="-","-",
VLOOKUP(P90,'Tabelas de Apoio'!$AM$9:$AO$120,2,0))</f>
        <v>#REF!</v>
      </c>
      <c r="R90" s="95" t="str">
        <f>IF(P90="-","-",
VLOOKUP(P90,'Tabelas de Apoio'!$AM$9:$AO$120,3,0))</f>
        <v>#REF!</v>
      </c>
      <c r="S90" s="54"/>
    </row>
    <row r="91" ht="45.0" customHeight="1">
      <c r="A91" s="82">
        <v>86.0</v>
      </c>
      <c r="B91" s="141" t="str">
        <f t="shared" si="3"/>
        <v>#REF!</v>
      </c>
      <c r="C91" s="141" t="str">
        <f t="shared" si="4"/>
        <v>#REF!</v>
      </c>
      <c r="D91" s="142" t="str">
        <f t="shared" si="5"/>
        <v>#REF!</v>
      </c>
      <c r="E91" s="96"/>
      <c r="F91" s="143" t="str">
        <f>'Passo 04 - Cálculo do Risco Res'!F91</f>
        <v/>
      </c>
      <c r="G91" s="144" t="str">
        <f>'Passo 04 - Cálculo do Risco Res'!N91</f>
        <v>-</v>
      </c>
      <c r="H91" s="145" t="str">
        <f>'Passo 04 - Cálculo do Risco Res'!Q91</f>
        <v>-</v>
      </c>
      <c r="I91" s="95" t="str">
        <f>'Passo 04 - Cálculo do Risco Res'!R91</f>
        <v>-</v>
      </c>
      <c r="J91" s="96"/>
      <c r="K91" s="137" t="str">
        <f t="shared" ref="K91:M91" si="92">'Passo 02  - Elaboração do PACI'!O92</f>
        <v>#REF!</v>
      </c>
      <c r="L91" s="87" t="str">
        <f t="shared" si="92"/>
        <v>#REF!</v>
      </c>
      <c r="M91" s="87" t="str">
        <f t="shared" si="92"/>
        <v>#REF!</v>
      </c>
      <c r="N91" s="138" t="str">
        <f t="shared" si="7"/>
        <v>#REF!</v>
      </c>
      <c r="O91" s="96"/>
      <c r="P91" s="139" t="str">
        <f t="shared" si="8"/>
        <v>#REF!</v>
      </c>
      <c r="Q91" s="140" t="str">
        <f>IF(P91="-","-",
VLOOKUP(P91,'Tabelas de Apoio'!$AM$9:$AO$120,2,0))</f>
        <v>#REF!</v>
      </c>
      <c r="R91" s="95" t="str">
        <f>IF(P91="-","-",
VLOOKUP(P91,'Tabelas de Apoio'!$AM$9:$AO$120,3,0))</f>
        <v>#REF!</v>
      </c>
      <c r="S91" s="54"/>
    </row>
    <row r="92" ht="45.0" customHeight="1">
      <c r="A92" s="82">
        <v>87.0</v>
      </c>
      <c r="B92" s="141" t="str">
        <f t="shared" si="3"/>
        <v>#REF!</v>
      </c>
      <c r="C92" s="141" t="str">
        <f t="shared" si="4"/>
        <v>#REF!</v>
      </c>
      <c r="D92" s="142" t="str">
        <f t="shared" si="5"/>
        <v>#REF!</v>
      </c>
      <c r="E92" s="96"/>
      <c r="F92" s="143" t="str">
        <f>'Passo 04 - Cálculo do Risco Res'!F92</f>
        <v/>
      </c>
      <c r="G92" s="144" t="str">
        <f>'Passo 04 - Cálculo do Risco Res'!N92</f>
        <v>-</v>
      </c>
      <c r="H92" s="145" t="str">
        <f>'Passo 04 - Cálculo do Risco Res'!Q92</f>
        <v>-</v>
      </c>
      <c r="I92" s="95" t="str">
        <f>'Passo 04 - Cálculo do Risco Res'!R92</f>
        <v>-</v>
      </c>
      <c r="J92" s="96"/>
      <c r="K92" s="137" t="str">
        <f t="shared" ref="K92:M92" si="93">'Passo 02  - Elaboração do PACI'!O93</f>
        <v>#REF!</v>
      </c>
      <c r="L92" s="87" t="str">
        <f t="shared" si="93"/>
        <v>#REF!</v>
      </c>
      <c r="M92" s="87" t="str">
        <f t="shared" si="93"/>
        <v>#REF!</v>
      </c>
      <c r="N92" s="138" t="str">
        <f t="shared" si="7"/>
        <v>#REF!</v>
      </c>
      <c r="O92" s="96"/>
      <c r="P92" s="139" t="str">
        <f t="shared" si="8"/>
        <v>#REF!</v>
      </c>
      <c r="Q92" s="140" t="str">
        <f>IF(P92="-","-",
VLOOKUP(P92,'Tabelas de Apoio'!$AM$9:$AO$120,2,0))</f>
        <v>#REF!</v>
      </c>
      <c r="R92" s="95" t="str">
        <f>IF(P92="-","-",
VLOOKUP(P92,'Tabelas de Apoio'!$AM$9:$AO$120,3,0))</f>
        <v>#REF!</v>
      </c>
      <c r="S92" s="54"/>
    </row>
    <row r="93" ht="45.0" customHeight="1">
      <c r="A93" s="82">
        <v>88.0</v>
      </c>
      <c r="B93" s="141" t="str">
        <f t="shared" si="3"/>
        <v>#REF!</v>
      </c>
      <c r="C93" s="141" t="str">
        <f t="shared" si="4"/>
        <v>#REF!</v>
      </c>
      <c r="D93" s="142" t="str">
        <f t="shared" si="5"/>
        <v>#REF!</v>
      </c>
      <c r="E93" s="96"/>
      <c r="F93" s="143" t="str">
        <f>'Passo 04 - Cálculo do Risco Res'!F93</f>
        <v/>
      </c>
      <c r="G93" s="144" t="str">
        <f>'Passo 04 - Cálculo do Risco Res'!N93</f>
        <v>-</v>
      </c>
      <c r="H93" s="145" t="str">
        <f>'Passo 04 - Cálculo do Risco Res'!Q93</f>
        <v>-</v>
      </c>
      <c r="I93" s="95" t="str">
        <f>'Passo 04 - Cálculo do Risco Res'!R93</f>
        <v>-</v>
      </c>
      <c r="J93" s="96"/>
      <c r="K93" s="137" t="str">
        <f t="shared" ref="K93:M93" si="94">'Passo 02  - Elaboração do PACI'!O94</f>
        <v>#REF!</v>
      </c>
      <c r="L93" s="87" t="str">
        <f t="shared" si="94"/>
        <v>#REF!</v>
      </c>
      <c r="M93" s="87" t="str">
        <f t="shared" si="94"/>
        <v>#REF!</v>
      </c>
      <c r="N93" s="138" t="str">
        <f t="shared" si="7"/>
        <v>#REF!</v>
      </c>
      <c r="O93" s="96"/>
      <c r="P93" s="139" t="str">
        <f t="shared" si="8"/>
        <v>#REF!</v>
      </c>
      <c r="Q93" s="140" t="str">
        <f>IF(P93="-","-",
VLOOKUP(P93,'Tabelas de Apoio'!$AM$9:$AO$120,2,0))</f>
        <v>#REF!</v>
      </c>
      <c r="R93" s="95" t="str">
        <f>IF(P93="-","-",
VLOOKUP(P93,'Tabelas de Apoio'!$AM$9:$AO$120,3,0))</f>
        <v>#REF!</v>
      </c>
      <c r="S93" s="54"/>
    </row>
    <row r="94" ht="45.0" customHeight="1">
      <c r="A94" s="82">
        <v>89.0</v>
      </c>
      <c r="B94" s="141" t="str">
        <f t="shared" si="3"/>
        <v>#REF!</v>
      </c>
      <c r="C94" s="141" t="str">
        <f t="shared" si="4"/>
        <v>#REF!</v>
      </c>
      <c r="D94" s="142" t="str">
        <f t="shared" si="5"/>
        <v>#REF!</v>
      </c>
      <c r="E94" s="96"/>
      <c r="F94" s="143" t="str">
        <f>'Passo 04 - Cálculo do Risco Res'!F94</f>
        <v/>
      </c>
      <c r="G94" s="144" t="str">
        <f>'Passo 04 - Cálculo do Risco Res'!N94</f>
        <v>-</v>
      </c>
      <c r="H94" s="145" t="str">
        <f>'Passo 04 - Cálculo do Risco Res'!Q94</f>
        <v>-</v>
      </c>
      <c r="I94" s="95" t="str">
        <f>'Passo 04 - Cálculo do Risco Res'!R94</f>
        <v>-</v>
      </c>
      <c r="J94" s="96"/>
      <c r="K94" s="137" t="str">
        <f t="shared" ref="K94:M94" si="95">'Passo 02  - Elaboração do PACI'!O95</f>
        <v>#REF!</v>
      </c>
      <c r="L94" s="87" t="str">
        <f t="shared" si="95"/>
        <v>#REF!</v>
      </c>
      <c r="M94" s="87" t="str">
        <f t="shared" si="95"/>
        <v>#REF!</v>
      </c>
      <c r="N94" s="138" t="str">
        <f t="shared" si="7"/>
        <v>#REF!</v>
      </c>
      <c r="O94" s="96"/>
      <c r="P94" s="139" t="str">
        <f t="shared" si="8"/>
        <v>#REF!</v>
      </c>
      <c r="Q94" s="140" t="str">
        <f>IF(P94="-","-",
VLOOKUP(P94,'Tabelas de Apoio'!$AM$9:$AO$120,2,0))</f>
        <v>#REF!</v>
      </c>
      <c r="R94" s="95" t="str">
        <f>IF(P94="-","-",
VLOOKUP(P94,'Tabelas de Apoio'!$AM$9:$AO$120,3,0))</f>
        <v>#REF!</v>
      </c>
      <c r="S94" s="54"/>
    </row>
    <row r="95" ht="45.0" customHeight="1">
      <c r="A95" s="82">
        <v>90.0</v>
      </c>
      <c r="B95" s="141" t="str">
        <f t="shared" si="3"/>
        <v>#REF!</v>
      </c>
      <c r="C95" s="141" t="str">
        <f t="shared" si="4"/>
        <v>#REF!</v>
      </c>
      <c r="D95" s="142" t="str">
        <f t="shared" si="5"/>
        <v>#REF!</v>
      </c>
      <c r="E95" s="96"/>
      <c r="F95" s="143" t="str">
        <f>'Passo 04 - Cálculo do Risco Res'!F95</f>
        <v/>
      </c>
      <c r="G95" s="144" t="str">
        <f>'Passo 04 - Cálculo do Risco Res'!N95</f>
        <v>-</v>
      </c>
      <c r="H95" s="145" t="str">
        <f>'Passo 04 - Cálculo do Risco Res'!Q95</f>
        <v>-</v>
      </c>
      <c r="I95" s="95" t="str">
        <f>'Passo 04 - Cálculo do Risco Res'!R95</f>
        <v>-</v>
      </c>
      <c r="J95" s="96"/>
      <c r="K95" s="137" t="str">
        <f t="shared" ref="K95:M95" si="96">'Passo 02  - Elaboração do PACI'!O96</f>
        <v>#REF!</v>
      </c>
      <c r="L95" s="87" t="str">
        <f t="shared" si="96"/>
        <v>#REF!</v>
      </c>
      <c r="M95" s="87" t="str">
        <f t="shared" si="96"/>
        <v>#REF!</v>
      </c>
      <c r="N95" s="138" t="str">
        <f t="shared" si="7"/>
        <v>#REF!</v>
      </c>
      <c r="O95" s="96"/>
      <c r="P95" s="139" t="str">
        <f t="shared" si="8"/>
        <v>#REF!</v>
      </c>
      <c r="Q95" s="140" t="str">
        <f>IF(P95="-","-",
VLOOKUP(P95,'Tabelas de Apoio'!$AM$9:$AO$120,2,0))</f>
        <v>#REF!</v>
      </c>
      <c r="R95" s="95" t="str">
        <f>IF(P95="-","-",
VLOOKUP(P95,'Tabelas de Apoio'!$AM$9:$AO$120,3,0))</f>
        <v>#REF!</v>
      </c>
      <c r="S95" s="54"/>
    </row>
    <row r="96" ht="45.0" customHeight="1">
      <c r="A96" s="82">
        <v>91.0</v>
      </c>
      <c r="B96" s="141" t="str">
        <f t="shared" si="3"/>
        <v>#REF!</v>
      </c>
      <c r="C96" s="141" t="str">
        <f t="shared" si="4"/>
        <v>#REF!</v>
      </c>
      <c r="D96" s="142" t="str">
        <f t="shared" si="5"/>
        <v>#REF!</v>
      </c>
      <c r="E96" s="96"/>
      <c r="F96" s="143" t="str">
        <f>'Passo 04 - Cálculo do Risco Res'!F96</f>
        <v/>
      </c>
      <c r="G96" s="144" t="str">
        <f>'Passo 04 - Cálculo do Risco Res'!N96</f>
        <v>-</v>
      </c>
      <c r="H96" s="145" t="str">
        <f>'Passo 04 - Cálculo do Risco Res'!Q96</f>
        <v>-</v>
      </c>
      <c r="I96" s="95" t="str">
        <f>'Passo 04 - Cálculo do Risco Res'!R96</f>
        <v>-</v>
      </c>
      <c r="J96" s="96"/>
      <c r="K96" s="137" t="str">
        <f t="shared" ref="K96:M96" si="97">'Passo 02  - Elaboração do PACI'!O97</f>
        <v>#REF!</v>
      </c>
      <c r="L96" s="87" t="str">
        <f t="shared" si="97"/>
        <v>#REF!</v>
      </c>
      <c r="M96" s="87" t="str">
        <f t="shared" si="97"/>
        <v>#REF!</v>
      </c>
      <c r="N96" s="138" t="str">
        <f t="shared" si="7"/>
        <v>#REF!</v>
      </c>
      <c r="O96" s="96"/>
      <c r="P96" s="139" t="str">
        <f t="shared" si="8"/>
        <v>#REF!</v>
      </c>
      <c r="Q96" s="140" t="str">
        <f>IF(P96="-","-",
VLOOKUP(P96,'Tabelas de Apoio'!$AM$9:$AO$120,2,0))</f>
        <v>#REF!</v>
      </c>
      <c r="R96" s="95" t="str">
        <f>IF(P96="-","-",
VLOOKUP(P96,'Tabelas de Apoio'!$AM$9:$AO$120,3,0))</f>
        <v>#REF!</v>
      </c>
      <c r="S96" s="54"/>
    </row>
    <row r="97" ht="45.0" customHeight="1">
      <c r="A97" s="82">
        <v>92.0</v>
      </c>
      <c r="B97" s="141" t="str">
        <f t="shared" si="3"/>
        <v>#REF!</v>
      </c>
      <c r="C97" s="141" t="str">
        <f t="shared" si="4"/>
        <v>#REF!</v>
      </c>
      <c r="D97" s="142" t="str">
        <f t="shared" si="5"/>
        <v>#REF!</v>
      </c>
      <c r="E97" s="96"/>
      <c r="F97" s="143" t="str">
        <f>'Passo 04 - Cálculo do Risco Res'!F97</f>
        <v/>
      </c>
      <c r="G97" s="144" t="str">
        <f>'Passo 04 - Cálculo do Risco Res'!N97</f>
        <v>-</v>
      </c>
      <c r="H97" s="145" t="str">
        <f>'Passo 04 - Cálculo do Risco Res'!Q97</f>
        <v>-</v>
      </c>
      <c r="I97" s="95" t="str">
        <f>'Passo 04 - Cálculo do Risco Res'!R97</f>
        <v>-</v>
      </c>
      <c r="J97" s="96"/>
      <c r="K97" s="137" t="str">
        <f t="shared" ref="K97:M97" si="98">'Passo 02  - Elaboração do PACI'!O98</f>
        <v>#REF!</v>
      </c>
      <c r="L97" s="87" t="str">
        <f t="shared" si="98"/>
        <v>#REF!</v>
      </c>
      <c r="M97" s="87" t="str">
        <f t="shared" si="98"/>
        <v>#REF!</v>
      </c>
      <c r="N97" s="138" t="str">
        <f t="shared" si="7"/>
        <v>#REF!</v>
      </c>
      <c r="O97" s="96"/>
      <c r="P97" s="139" t="str">
        <f t="shared" si="8"/>
        <v>#REF!</v>
      </c>
      <c r="Q97" s="140" t="str">
        <f>IF(P97="-","-",
VLOOKUP(P97,'Tabelas de Apoio'!$AM$9:$AO$120,2,0))</f>
        <v>#REF!</v>
      </c>
      <c r="R97" s="95" t="str">
        <f>IF(P97="-","-",
VLOOKUP(P97,'Tabelas de Apoio'!$AM$9:$AO$120,3,0))</f>
        <v>#REF!</v>
      </c>
      <c r="S97" s="54"/>
    </row>
    <row r="98" ht="45.0" customHeight="1">
      <c r="A98" s="82">
        <v>93.0</v>
      </c>
      <c r="B98" s="141" t="str">
        <f t="shared" si="3"/>
        <v>#REF!</v>
      </c>
      <c r="C98" s="141" t="str">
        <f t="shared" si="4"/>
        <v>#REF!</v>
      </c>
      <c r="D98" s="142" t="str">
        <f t="shared" si="5"/>
        <v>#REF!</v>
      </c>
      <c r="E98" s="96"/>
      <c r="F98" s="143" t="str">
        <f>'Passo 04 - Cálculo do Risco Res'!F98</f>
        <v/>
      </c>
      <c r="G98" s="144" t="str">
        <f>'Passo 04 - Cálculo do Risco Res'!N98</f>
        <v>-</v>
      </c>
      <c r="H98" s="145" t="str">
        <f>'Passo 04 - Cálculo do Risco Res'!Q98</f>
        <v>-</v>
      </c>
      <c r="I98" s="95" t="str">
        <f>'Passo 04 - Cálculo do Risco Res'!R98</f>
        <v>-</v>
      </c>
      <c r="J98" s="96"/>
      <c r="K98" s="137" t="str">
        <f t="shared" ref="K98:M98" si="99">'Passo 02  - Elaboração do PACI'!O99</f>
        <v>#REF!</v>
      </c>
      <c r="L98" s="87" t="str">
        <f t="shared" si="99"/>
        <v>#REF!</v>
      </c>
      <c r="M98" s="87" t="str">
        <f t="shared" si="99"/>
        <v>#REF!</v>
      </c>
      <c r="N98" s="138" t="str">
        <f t="shared" si="7"/>
        <v>#REF!</v>
      </c>
      <c r="O98" s="96"/>
      <c r="P98" s="139" t="str">
        <f t="shared" si="8"/>
        <v>#REF!</v>
      </c>
      <c r="Q98" s="140" t="str">
        <f>IF(P98="-","-",
VLOOKUP(P98,'Tabelas de Apoio'!$AM$9:$AO$120,2,0))</f>
        <v>#REF!</v>
      </c>
      <c r="R98" s="95" t="str">
        <f>IF(P98="-","-",
VLOOKUP(P98,'Tabelas de Apoio'!$AM$9:$AO$120,3,0))</f>
        <v>#REF!</v>
      </c>
      <c r="S98" s="54"/>
    </row>
    <row r="99" ht="45.0" customHeight="1">
      <c r="A99" s="82">
        <v>94.0</v>
      </c>
      <c r="B99" s="141" t="str">
        <f t="shared" si="3"/>
        <v>#REF!</v>
      </c>
      <c r="C99" s="141" t="str">
        <f t="shared" si="4"/>
        <v>#REF!</v>
      </c>
      <c r="D99" s="142" t="str">
        <f t="shared" si="5"/>
        <v>#REF!</v>
      </c>
      <c r="E99" s="96"/>
      <c r="F99" s="143" t="str">
        <f>'Passo 04 - Cálculo do Risco Res'!F99</f>
        <v/>
      </c>
      <c r="G99" s="144" t="str">
        <f>'Passo 04 - Cálculo do Risco Res'!N99</f>
        <v>-</v>
      </c>
      <c r="H99" s="145" t="str">
        <f>'Passo 04 - Cálculo do Risco Res'!Q99</f>
        <v>-</v>
      </c>
      <c r="I99" s="95" t="str">
        <f>'Passo 04 - Cálculo do Risco Res'!R99</f>
        <v>-</v>
      </c>
      <c r="J99" s="96"/>
      <c r="K99" s="137" t="str">
        <f t="shared" ref="K99:M99" si="100">'Passo 02  - Elaboração do PACI'!O100</f>
        <v>#REF!</v>
      </c>
      <c r="L99" s="87" t="str">
        <f t="shared" si="100"/>
        <v>#REF!</v>
      </c>
      <c r="M99" s="87" t="str">
        <f t="shared" si="100"/>
        <v>#REF!</v>
      </c>
      <c r="N99" s="138" t="str">
        <f t="shared" si="7"/>
        <v>#REF!</v>
      </c>
      <c r="O99" s="96"/>
      <c r="P99" s="139" t="str">
        <f t="shared" si="8"/>
        <v>#REF!</v>
      </c>
      <c r="Q99" s="140" t="str">
        <f>IF(P99="-","-",
VLOOKUP(P99,'Tabelas de Apoio'!$AM$9:$AO$120,2,0))</f>
        <v>#REF!</v>
      </c>
      <c r="R99" s="95" t="str">
        <f>IF(P99="-","-",
VLOOKUP(P99,'Tabelas de Apoio'!$AM$9:$AO$120,3,0))</f>
        <v>#REF!</v>
      </c>
      <c r="S99" s="54"/>
    </row>
    <row r="100" ht="45.0" customHeight="1">
      <c r="A100" s="82">
        <v>95.0</v>
      </c>
      <c r="B100" s="141" t="str">
        <f t="shared" si="3"/>
        <v>#REF!</v>
      </c>
      <c r="C100" s="141" t="str">
        <f t="shared" si="4"/>
        <v>#REF!</v>
      </c>
      <c r="D100" s="142" t="str">
        <f t="shared" si="5"/>
        <v>#REF!</v>
      </c>
      <c r="E100" s="96"/>
      <c r="F100" s="143" t="str">
        <f>'Passo 04 - Cálculo do Risco Res'!F100</f>
        <v/>
      </c>
      <c r="G100" s="144" t="str">
        <f>'Passo 04 - Cálculo do Risco Res'!N100</f>
        <v>-</v>
      </c>
      <c r="H100" s="145" t="str">
        <f>'Passo 04 - Cálculo do Risco Res'!Q100</f>
        <v>-</v>
      </c>
      <c r="I100" s="95" t="str">
        <f>'Passo 04 - Cálculo do Risco Res'!R100</f>
        <v>-</v>
      </c>
      <c r="J100" s="96"/>
      <c r="K100" s="137" t="str">
        <f t="shared" ref="K100:M100" si="101">'Passo 02  - Elaboração do PACI'!O101</f>
        <v>#REF!</v>
      </c>
      <c r="L100" s="87" t="str">
        <f t="shared" si="101"/>
        <v>#REF!</v>
      </c>
      <c r="M100" s="87" t="str">
        <f t="shared" si="101"/>
        <v>#REF!</v>
      </c>
      <c r="N100" s="138" t="str">
        <f t="shared" si="7"/>
        <v>#REF!</v>
      </c>
      <c r="O100" s="96"/>
      <c r="P100" s="139" t="str">
        <f t="shared" si="8"/>
        <v>#REF!</v>
      </c>
      <c r="Q100" s="140" t="str">
        <f>IF(P100="-","-",
VLOOKUP(P100,'Tabelas de Apoio'!$AM$9:$AO$120,2,0))</f>
        <v>#REF!</v>
      </c>
      <c r="R100" s="95" t="str">
        <f>IF(P100="-","-",
VLOOKUP(P100,'Tabelas de Apoio'!$AM$9:$AO$120,3,0))</f>
        <v>#REF!</v>
      </c>
      <c r="S100" s="54"/>
    </row>
    <row r="101" ht="45.0" customHeight="1">
      <c r="A101" s="82">
        <v>96.0</v>
      </c>
      <c r="B101" s="141" t="str">
        <f t="shared" si="3"/>
        <v>#REF!</v>
      </c>
      <c r="C101" s="141" t="str">
        <f t="shared" si="4"/>
        <v>#REF!</v>
      </c>
      <c r="D101" s="142" t="str">
        <f t="shared" si="5"/>
        <v>#REF!</v>
      </c>
      <c r="E101" s="96"/>
      <c r="F101" s="143" t="str">
        <f>'Passo 04 - Cálculo do Risco Res'!F101</f>
        <v/>
      </c>
      <c r="G101" s="144" t="str">
        <f>'Passo 04 - Cálculo do Risco Res'!N101</f>
        <v>-</v>
      </c>
      <c r="H101" s="145" t="str">
        <f>'Passo 04 - Cálculo do Risco Res'!Q101</f>
        <v>-</v>
      </c>
      <c r="I101" s="95" t="str">
        <f>'Passo 04 - Cálculo do Risco Res'!R101</f>
        <v>-</v>
      </c>
      <c r="J101" s="96"/>
      <c r="K101" s="137" t="str">
        <f t="shared" ref="K101:M101" si="102">'Passo 02  - Elaboração do PACI'!O102</f>
        <v>#REF!</v>
      </c>
      <c r="L101" s="87" t="str">
        <f t="shared" si="102"/>
        <v>#REF!</v>
      </c>
      <c r="M101" s="87" t="str">
        <f t="shared" si="102"/>
        <v>#REF!</v>
      </c>
      <c r="N101" s="138" t="str">
        <f t="shared" si="7"/>
        <v>#REF!</v>
      </c>
      <c r="O101" s="96"/>
      <c r="P101" s="139" t="str">
        <f t="shared" si="8"/>
        <v>#REF!</v>
      </c>
      <c r="Q101" s="140" t="str">
        <f>IF(P101="-","-",
VLOOKUP(P101,'Tabelas de Apoio'!$AM$9:$AO$120,2,0))</f>
        <v>#REF!</v>
      </c>
      <c r="R101" s="95" t="str">
        <f>IF(P101="-","-",
VLOOKUP(P101,'Tabelas de Apoio'!$AM$9:$AO$120,3,0))</f>
        <v>#REF!</v>
      </c>
      <c r="S101" s="54"/>
    </row>
    <row r="102" ht="45.0" customHeight="1">
      <c r="A102" s="82">
        <v>97.0</v>
      </c>
      <c r="B102" s="141" t="str">
        <f t="shared" si="3"/>
        <v>#REF!</v>
      </c>
      <c r="C102" s="141" t="str">
        <f t="shared" si="4"/>
        <v>#REF!</v>
      </c>
      <c r="D102" s="142" t="str">
        <f t="shared" si="5"/>
        <v>#REF!</v>
      </c>
      <c r="E102" s="96"/>
      <c r="F102" s="143" t="str">
        <f>'Passo 04 - Cálculo do Risco Res'!F102</f>
        <v/>
      </c>
      <c r="G102" s="144" t="str">
        <f>'Passo 04 - Cálculo do Risco Res'!N102</f>
        <v>-</v>
      </c>
      <c r="H102" s="145" t="str">
        <f>'Passo 04 - Cálculo do Risco Res'!Q102</f>
        <v>-</v>
      </c>
      <c r="I102" s="95" t="str">
        <f>'Passo 04 - Cálculo do Risco Res'!R102</f>
        <v>-</v>
      </c>
      <c r="J102" s="96"/>
      <c r="K102" s="137" t="str">
        <f t="shared" ref="K102:M102" si="103">'Passo 02  - Elaboração do PACI'!O103</f>
        <v>#REF!</v>
      </c>
      <c r="L102" s="87" t="str">
        <f t="shared" si="103"/>
        <v>#REF!</v>
      </c>
      <c r="M102" s="87" t="str">
        <f t="shared" si="103"/>
        <v>#REF!</v>
      </c>
      <c r="N102" s="138" t="str">
        <f t="shared" si="7"/>
        <v>#REF!</v>
      </c>
      <c r="O102" s="96"/>
      <c r="P102" s="139" t="str">
        <f t="shared" si="8"/>
        <v>#REF!</v>
      </c>
      <c r="Q102" s="140" t="str">
        <f>IF(P102="-","-",
VLOOKUP(P102,'Tabelas de Apoio'!$AM$9:$AO$120,2,0))</f>
        <v>#REF!</v>
      </c>
      <c r="R102" s="95" t="str">
        <f>IF(P102="-","-",
VLOOKUP(P102,'Tabelas de Apoio'!$AM$9:$AO$120,3,0))</f>
        <v>#REF!</v>
      </c>
      <c r="S102" s="54"/>
    </row>
    <row r="103" ht="45.0" customHeight="1">
      <c r="A103" s="82">
        <v>98.0</v>
      </c>
      <c r="B103" s="141" t="str">
        <f t="shared" si="3"/>
        <v>#REF!</v>
      </c>
      <c r="C103" s="141" t="str">
        <f t="shared" si="4"/>
        <v>#REF!</v>
      </c>
      <c r="D103" s="142" t="str">
        <f t="shared" si="5"/>
        <v>#REF!</v>
      </c>
      <c r="E103" s="96"/>
      <c r="F103" s="143" t="str">
        <f>'Passo 04 - Cálculo do Risco Res'!F103</f>
        <v/>
      </c>
      <c r="G103" s="144" t="str">
        <f>'Passo 04 - Cálculo do Risco Res'!N103</f>
        <v>-</v>
      </c>
      <c r="H103" s="145" t="str">
        <f>'Passo 04 - Cálculo do Risco Res'!Q103</f>
        <v>-</v>
      </c>
      <c r="I103" s="95" t="str">
        <f>'Passo 04 - Cálculo do Risco Res'!R103</f>
        <v>-</v>
      </c>
      <c r="J103" s="96"/>
      <c r="K103" s="137" t="str">
        <f t="shared" ref="K103:M103" si="104">'Passo 02  - Elaboração do PACI'!O104</f>
        <v>#REF!</v>
      </c>
      <c r="L103" s="87" t="str">
        <f t="shared" si="104"/>
        <v>#REF!</v>
      </c>
      <c r="M103" s="87" t="str">
        <f t="shared" si="104"/>
        <v>#REF!</v>
      </c>
      <c r="N103" s="138" t="str">
        <f t="shared" si="7"/>
        <v>#REF!</v>
      </c>
      <c r="O103" s="96"/>
      <c r="P103" s="139" t="str">
        <f t="shared" si="8"/>
        <v>#REF!</v>
      </c>
      <c r="Q103" s="140" t="str">
        <f>IF(P103="-","-",
VLOOKUP(P103,'Tabelas de Apoio'!$AM$9:$AO$120,2,0))</f>
        <v>#REF!</v>
      </c>
      <c r="R103" s="95" t="str">
        <f>IF(P103="-","-",
VLOOKUP(P103,'Tabelas de Apoio'!$AM$9:$AO$120,3,0))</f>
        <v>#REF!</v>
      </c>
      <c r="S103" s="54"/>
    </row>
    <row r="104" ht="45.0" customHeight="1">
      <c r="A104" s="82">
        <v>99.0</v>
      </c>
      <c r="B104" s="141" t="str">
        <f t="shared" si="3"/>
        <v>#REF!</v>
      </c>
      <c r="C104" s="141" t="str">
        <f t="shared" si="4"/>
        <v>#REF!</v>
      </c>
      <c r="D104" s="142" t="str">
        <f t="shared" si="5"/>
        <v>#REF!</v>
      </c>
      <c r="E104" s="96"/>
      <c r="F104" s="143" t="str">
        <f>'Passo 04 - Cálculo do Risco Res'!F104</f>
        <v/>
      </c>
      <c r="G104" s="144" t="str">
        <f>'Passo 04 - Cálculo do Risco Res'!N104</f>
        <v>-</v>
      </c>
      <c r="H104" s="145" t="str">
        <f>'Passo 04 - Cálculo do Risco Res'!Q104</f>
        <v>-</v>
      </c>
      <c r="I104" s="95" t="str">
        <f>'Passo 04 - Cálculo do Risco Res'!R104</f>
        <v>-</v>
      </c>
      <c r="J104" s="96"/>
      <c r="K104" s="137" t="str">
        <f t="shared" ref="K104:M104" si="105">'Passo 02  - Elaboração do PACI'!O105</f>
        <v>#REF!</v>
      </c>
      <c r="L104" s="87" t="str">
        <f t="shared" si="105"/>
        <v>#REF!</v>
      </c>
      <c r="M104" s="87" t="str">
        <f t="shared" si="105"/>
        <v>#REF!</v>
      </c>
      <c r="N104" s="138" t="str">
        <f t="shared" si="7"/>
        <v>#REF!</v>
      </c>
      <c r="O104" s="96"/>
      <c r="P104" s="139" t="str">
        <f t="shared" si="8"/>
        <v>#REF!</v>
      </c>
      <c r="Q104" s="140" t="str">
        <f>IF(P104="-","-",
VLOOKUP(P104,'Tabelas de Apoio'!$AM$9:$AO$120,2,0))</f>
        <v>#REF!</v>
      </c>
      <c r="R104" s="95" t="str">
        <f>IF(P104="-","-",
VLOOKUP(P104,'Tabelas de Apoio'!$AM$9:$AO$120,3,0))</f>
        <v>#REF!</v>
      </c>
      <c r="S104" s="54"/>
    </row>
    <row r="105" ht="45.0" customHeight="1">
      <c r="A105" s="82">
        <v>100.0</v>
      </c>
      <c r="B105" s="146" t="str">
        <f t="shared" si="3"/>
        <v>#REF!</v>
      </c>
      <c r="C105" s="146" t="str">
        <f t="shared" si="4"/>
        <v>#REF!</v>
      </c>
      <c r="D105" s="147" t="str">
        <f t="shared" si="5"/>
        <v>#REF!</v>
      </c>
      <c r="E105" s="96"/>
      <c r="F105" s="148" t="str">
        <f>'Passo 04 - Cálculo do Risco Res'!F105</f>
        <v/>
      </c>
      <c r="G105" s="149" t="str">
        <f>'Passo 04 - Cálculo do Risco Res'!N105</f>
        <v>-</v>
      </c>
      <c r="H105" s="150" t="str">
        <f>'Passo 04 - Cálculo do Risco Res'!Q105</f>
        <v>-</v>
      </c>
      <c r="I105" s="95" t="str">
        <f>'Passo 04 - Cálculo do Risco Res'!R105</f>
        <v>-</v>
      </c>
      <c r="J105" s="96"/>
      <c r="K105" s="151" t="str">
        <f t="shared" ref="K105:M105" si="106">'Passo 02  - Elaboração do PACI'!O106</f>
        <v>#REF!</v>
      </c>
      <c r="L105" s="111" t="str">
        <f t="shared" si="106"/>
        <v>#REF!</v>
      </c>
      <c r="M105" s="111" t="str">
        <f t="shared" si="106"/>
        <v>#REF!</v>
      </c>
      <c r="N105" s="152" t="str">
        <f t="shared" si="7"/>
        <v>#REF!</v>
      </c>
      <c r="O105" s="96"/>
      <c r="P105" s="153" t="str">
        <f t="shared" si="8"/>
        <v>#REF!</v>
      </c>
      <c r="Q105" s="140" t="str">
        <f>IF(P105="-","-",
VLOOKUP(P105,'Tabelas de Apoio'!$AM$9:$AO$120,2,0))</f>
        <v>#REF!</v>
      </c>
      <c r="R105" s="95" t="str">
        <f>IF(P105="-","-",
VLOOKUP(P105,'Tabelas de Apoio'!$AM$9:$AO$120,3,0))</f>
        <v>#REF!</v>
      </c>
      <c r="S105" s="54"/>
    </row>
    <row r="106">
      <c r="A106" s="119"/>
      <c r="B106" s="119"/>
      <c r="C106" s="119"/>
      <c r="D106" s="120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</sheetData>
  <mergeCells count="17">
    <mergeCell ref="G4:G5"/>
    <mergeCell ref="H4:H5"/>
    <mergeCell ref="I4:I5"/>
    <mergeCell ref="K4:K5"/>
    <mergeCell ref="L4:L5"/>
    <mergeCell ref="M4:M5"/>
    <mergeCell ref="N4:N5"/>
    <mergeCell ref="P4:P5"/>
    <mergeCell ref="Q4:Q5"/>
    <mergeCell ref="R4:R5"/>
    <mergeCell ref="B3:B5"/>
    <mergeCell ref="C3:C5"/>
    <mergeCell ref="D3:D5"/>
    <mergeCell ref="F3:I3"/>
    <mergeCell ref="K3:N3"/>
    <mergeCell ref="P3:R3"/>
    <mergeCell ref="F4:F5"/>
  </mergeCells>
  <conditionalFormatting sqref="N6:N105">
    <cfRule type="cellIs" dxfId="5" priority="1" operator="equal">
      <formula>"CF - CONTROLE FORTE"</formula>
    </cfRule>
  </conditionalFormatting>
  <conditionalFormatting sqref="N6:N105">
    <cfRule type="cellIs" dxfId="6" priority="2" operator="equal">
      <formula>"CS - CONTROLE SATISFATÓRIO"</formula>
    </cfRule>
  </conditionalFormatting>
  <conditionalFormatting sqref="N6:N105">
    <cfRule type="cellIs" dxfId="7" priority="3" operator="equal">
      <formula>"CR - CONTROLE REGULAR"</formula>
    </cfRule>
  </conditionalFormatting>
  <conditionalFormatting sqref="N6:N105">
    <cfRule type="cellIs" dxfId="8" priority="4" operator="equal">
      <formula>"CI - CONTROLE INSUFICIENTE"</formula>
    </cfRule>
  </conditionalFormatting>
  <conditionalFormatting sqref="N6:N105">
    <cfRule type="cellIs" dxfId="0" priority="5" operator="equal">
      <formula>"CN - CONTROLE NULO / FRACO"</formula>
    </cfRule>
  </conditionalFormatting>
  <conditionalFormatting sqref="I6:I105 R6:R105">
    <cfRule type="cellIs" dxfId="0" priority="6" operator="equal">
      <formula>"RC - RISCO CRÍTICO"</formula>
    </cfRule>
  </conditionalFormatting>
  <conditionalFormatting sqref="I6:I105 R6:R105">
    <cfRule type="cellIs" dxfId="1" priority="7" operator="equal">
      <formula>"RMA - MUITO ALTO"</formula>
    </cfRule>
  </conditionalFormatting>
  <conditionalFormatting sqref="I6:I105 R6:R105">
    <cfRule type="cellIs" dxfId="2" priority="8" operator="equal">
      <formula>"RA - RISCO ALTO"</formula>
    </cfRule>
  </conditionalFormatting>
  <conditionalFormatting sqref="I6:I105 R6:R105">
    <cfRule type="cellIs" dxfId="3" priority="9" operator="equal">
      <formula>"RM - RISCO MÉDIO"</formula>
    </cfRule>
  </conditionalFormatting>
  <conditionalFormatting sqref="I6:I105 R6:R105">
    <cfRule type="cellIs" dxfId="4" priority="10" operator="equal">
      <formula>"RB - RISCO BAIXO"</formula>
    </cfRule>
  </conditionalFormatting>
  <conditionalFormatting sqref="I6:I105 R6:R105">
    <cfRule type="cellIs" dxfId="5" priority="11" operator="equal">
      <formula>"RMB - RISCO MUITO BAIXO"</formula>
    </cfRule>
  </conditionalFormatting>
  <printOptions/>
  <pageMargins bottom="0.7875" footer="0.0" header="0.0" left="0.511805555555555" right="0.511805555555555" top="0.78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CDC64"/>
    <outlinePr summaryBelow="0" summaryRight="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 outlineLevelCol="1" outlineLevelRow="1"/>
  <cols>
    <col collapsed="1" customWidth="1" min="1" max="1" width="3.38"/>
    <col customWidth="1" hidden="1" min="2" max="2" width="37.38" outlineLevel="1"/>
    <col customWidth="1" min="3" max="3" width="43.63"/>
    <col customWidth="1" min="4" max="4" width="42.88"/>
    <col customWidth="1" min="5" max="5" width="26.88"/>
    <col customWidth="1" min="6" max="7" width="26.88" outlineLevel="1"/>
    <col customWidth="1" min="8" max="8" width="43.13"/>
    <col customWidth="1" min="9" max="9" width="7.88"/>
  </cols>
  <sheetData>
    <row r="1" ht="12.0" customHeight="1">
      <c r="A1" s="59"/>
      <c r="B1" s="60"/>
      <c r="C1" s="60"/>
      <c r="D1" s="60"/>
      <c r="E1" s="60"/>
      <c r="F1" s="60"/>
      <c r="G1" s="60"/>
      <c r="H1" s="154"/>
      <c r="I1" s="60"/>
    </row>
    <row r="2" ht="21.0" customHeight="1">
      <c r="A2" s="155"/>
      <c r="B2" s="156"/>
      <c r="C2" s="156"/>
      <c r="D2" s="157"/>
      <c r="E2" s="157"/>
      <c r="F2" s="157"/>
      <c r="G2" s="157"/>
      <c r="H2" s="158"/>
      <c r="I2" s="159"/>
    </row>
    <row r="3" ht="43.5" customHeight="1" outlineLevel="1">
      <c r="A3" s="160"/>
      <c r="B3" s="161" t="s">
        <v>73</v>
      </c>
      <c r="C3" s="162"/>
      <c r="D3" s="162"/>
      <c r="E3" s="162"/>
      <c r="F3" s="162"/>
      <c r="G3" s="162"/>
      <c r="H3" s="163"/>
      <c r="I3" s="159"/>
    </row>
    <row r="4" ht="37.5" customHeight="1" outlineLevel="1">
      <c r="A4" s="160"/>
      <c r="B4" s="164" t="s">
        <v>12</v>
      </c>
      <c r="C4" s="165" t="s">
        <v>55</v>
      </c>
      <c r="D4" s="166" t="s">
        <v>74</v>
      </c>
      <c r="E4" s="167" t="s">
        <v>75</v>
      </c>
      <c r="F4" s="168" t="s">
        <v>76</v>
      </c>
      <c r="G4" s="169"/>
      <c r="H4" s="170" t="s">
        <v>77</v>
      </c>
      <c r="I4" s="159"/>
    </row>
    <row r="5" ht="26.25" customHeight="1" outlineLevel="1">
      <c r="A5" s="160"/>
      <c r="B5" s="171"/>
      <c r="C5" s="172"/>
      <c r="D5" s="173"/>
      <c r="E5" s="174"/>
      <c r="F5" s="175" t="s">
        <v>78</v>
      </c>
      <c r="G5" s="175" t="s">
        <v>79</v>
      </c>
      <c r="H5" s="176"/>
      <c r="I5" s="159"/>
    </row>
    <row r="6" ht="38.25" customHeight="1" outlineLevel="1">
      <c r="A6" s="160"/>
      <c r="B6" s="177"/>
      <c r="C6" s="178"/>
      <c r="D6" s="179"/>
      <c r="E6" s="180"/>
      <c r="F6" s="180"/>
      <c r="G6" s="180"/>
      <c r="H6" s="181"/>
      <c r="I6" s="159"/>
    </row>
    <row r="7" hidden="1">
      <c r="A7" s="182"/>
      <c r="B7" s="183" t="str">
        <f t="shared" ref="B7:E7" si="1">B4</f>
        <v>PROCESSO</v>
      </c>
      <c r="C7" s="184" t="str">
        <f t="shared" si="1"/>
        <v>EVENTO DE RISCO</v>
      </c>
      <c r="D7" s="185" t="str">
        <f t="shared" si="1"/>
        <v>CATEGORIA DO RISCO</v>
      </c>
      <c r="E7" s="186" t="str">
        <f t="shared" si="1"/>
        <v>NÍVEL DE RISCO</v>
      </c>
      <c r="F7" s="187"/>
      <c r="G7" s="187"/>
      <c r="H7" s="188" t="s">
        <v>77</v>
      </c>
      <c r="I7" s="189"/>
    </row>
    <row r="8" ht="18.75" customHeight="1">
      <c r="A8" s="119">
        <v>1.0</v>
      </c>
      <c r="B8" s="190" t="str">
        <f t="shared" ref="B8:B107" si="2">'Passo 02  - Elaboração do PACI'!B7</f>
        <v>#REF!</v>
      </c>
      <c r="C8" s="191" t="str">
        <f t="shared" ref="C8:C107" si="3">'Passo 02  - Elaboração do PACI'!F7</f>
        <v>#REF!</v>
      </c>
      <c r="D8" s="192" t="str">
        <f t="shared" ref="D8:D107" si="4">'Passo 02  - Elaboração do PACI'!H7</f>
        <v>#REF!</v>
      </c>
      <c r="E8" s="193" t="str">
        <f>'Passo 04 - Cálculo do Risco Res'!R6</f>
        <v>-</v>
      </c>
      <c r="F8" s="193" t="str">
        <f>IFERROR(VLOOKUP(D8,'Tabelas de Apoio'!AR33:AU53,3,0),"-")</f>
        <v>-</v>
      </c>
      <c r="G8" s="193" t="str">
        <f>IFERROR(VLOOKUP(F8,'Tabelas de Apoio'!$AQ$4:$AW$9,MATCH(E8,'Tabelas de Apoio'!$AQ$4:$AW$4,0),0),"-")</f>
        <v>-</v>
      </c>
      <c r="H8" s="194" t="s">
        <v>80</v>
      </c>
      <c r="I8" s="159"/>
    </row>
    <row r="9" ht="18.75" customHeight="1">
      <c r="A9" s="119">
        <v>2.0</v>
      </c>
      <c r="B9" s="190" t="str">
        <f t="shared" si="2"/>
        <v>#REF!</v>
      </c>
      <c r="C9" s="191" t="str">
        <f t="shared" si="3"/>
        <v>#REF!</v>
      </c>
      <c r="D9" s="192" t="str">
        <f t="shared" si="4"/>
        <v>#REF!</v>
      </c>
      <c r="E9" s="195" t="str">
        <f>'Passo 04 - Cálculo do Risco Res'!R7</f>
        <v>-</v>
      </c>
      <c r="F9" s="193" t="str">
        <f>IFERROR(VLOOKUP(D9,'Tabelas de Apoio'!AR34:AU54,3,0),"-")</f>
        <v>-</v>
      </c>
      <c r="G9" s="193" t="str">
        <f>IFERROR(VLOOKUP(F9,'Tabelas de Apoio'!$AQ$4:$AW$9,MATCH(E9,'Tabelas de Apoio'!$AQ$4:$AW$4,0),0),"-")</f>
        <v>-</v>
      </c>
      <c r="H9" s="196" t="s">
        <v>81</v>
      </c>
      <c r="I9" s="159"/>
    </row>
    <row r="10" ht="18.75" customHeight="1">
      <c r="A10" s="119">
        <v>3.0</v>
      </c>
      <c r="B10" s="190" t="str">
        <f t="shared" si="2"/>
        <v>#REF!</v>
      </c>
      <c r="C10" s="191" t="str">
        <f t="shared" si="3"/>
        <v>#REF!</v>
      </c>
      <c r="D10" s="192" t="str">
        <f t="shared" si="4"/>
        <v>#REF!</v>
      </c>
      <c r="E10" s="195" t="str">
        <f>'Passo 04 - Cálculo do Risco Res'!R8</f>
        <v>-</v>
      </c>
      <c r="F10" s="193" t="str">
        <f>IFERROR(VLOOKUP(D10,'Tabelas de Apoio'!AR35:AU55,3,0),"-")</f>
        <v>-</v>
      </c>
      <c r="G10" s="193" t="str">
        <f>IFERROR(VLOOKUP(F10,'Tabelas de Apoio'!$AQ$4:$AW$9,MATCH(E10,'Tabelas de Apoio'!$AQ$4:$AW$4,0),0),"-")</f>
        <v>-</v>
      </c>
      <c r="H10" s="196" t="s">
        <v>82</v>
      </c>
      <c r="I10" s="159"/>
    </row>
    <row r="11" ht="18.75" customHeight="1">
      <c r="A11" s="119">
        <v>4.0</v>
      </c>
      <c r="B11" s="190" t="str">
        <f t="shared" si="2"/>
        <v>#REF!</v>
      </c>
      <c r="C11" s="191" t="str">
        <f t="shared" si="3"/>
        <v>#REF!</v>
      </c>
      <c r="D11" s="192" t="str">
        <f t="shared" si="4"/>
        <v>#REF!</v>
      </c>
      <c r="E11" s="195" t="str">
        <f>'Passo 04 - Cálculo do Risco Res'!R9</f>
        <v>-</v>
      </c>
      <c r="F11" s="193" t="str">
        <f>IFERROR(VLOOKUP(D11,'Tabelas de Apoio'!AR36:AU56,3,0),"-")</f>
        <v>-</v>
      </c>
      <c r="G11" s="193" t="str">
        <f>IFERROR(VLOOKUP(F11,'Tabelas de Apoio'!$AQ$4:$AW$9,MATCH(E11,'Tabelas de Apoio'!$AQ$4:$AW$4,0),0),"-")</f>
        <v>-</v>
      </c>
      <c r="H11" s="196" t="s">
        <v>83</v>
      </c>
      <c r="I11" s="159"/>
    </row>
    <row r="12" ht="18.75" customHeight="1">
      <c r="A12" s="119">
        <v>5.0</v>
      </c>
      <c r="B12" s="190" t="str">
        <f t="shared" si="2"/>
        <v>#REF!</v>
      </c>
      <c r="C12" s="191" t="str">
        <f t="shared" si="3"/>
        <v>#REF!</v>
      </c>
      <c r="D12" s="192" t="str">
        <f t="shared" si="4"/>
        <v>#REF!</v>
      </c>
      <c r="E12" s="195" t="str">
        <f>'Passo 04 - Cálculo do Risco Res'!R10</f>
        <v>-</v>
      </c>
      <c r="F12" s="193" t="str">
        <f>IFERROR(VLOOKUP(D12,'Tabelas de Apoio'!AR37:AU57,3,0),"-")</f>
        <v>-</v>
      </c>
      <c r="G12" s="193" t="str">
        <f>IFERROR(VLOOKUP(F12,'Tabelas de Apoio'!$AQ$4:$AW$9,MATCH(E12,'Tabelas de Apoio'!$AQ$4:$AW$4,0),0),"-")</f>
        <v>-</v>
      </c>
      <c r="H12" s="196"/>
      <c r="I12" s="159"/>
    </row>
    <row r="13" ht="18.75" customHeight="1">
      <c r="A13" s="119">
        <v>6.0</v>
      </c>
      <c r="B13" s="190" t="str">
        <f t="shared" si="2"/>
        <v>#REF!</v>
      </c>
      <c r="C13" s="191" t="str">
        <f t="shared" si="3"/>
        <v>#REF!</v>
      </c>
      <c r="D13" s="192" t="str">
        <f t="shared" si="4"/>
        <v>#REF!</v>
      </c>
      <c r="E13" s="195" t="str">
        <f>'Passo 04 - Cálculo do Risco Res'!R11</f>
        <v>-</v>
      </c>
      <c r="F13" s="193" t="str">
        <f>IFERROR(VLOOKUP(D13,'Tabelas de Apoio'!AR38:AU58,3,0),"-")</f>
        <v>-</v>
      </c>
      <c r="G13" s="193" t="str">
        <f>IFERROR(VLOOKUP(F13,'Tabelas de Apoio'!$AQ$4:$AW$9,MATCH(E13,'Tabelas de Apoio'!$AQ$4:$AW$4,0),0),"-")</f>
        <v>-</v>
      </c>
      <c r="H13" s="196"/>
      <c r="I13" s="159"/>
    </row>
    <row r="14" ht="18.75" customHeight="1">
      <c r="A14" s="119">
        <v>7.0</v>
      </c>
      <c r="B14" s="190" t="str">
        <f t="shared" si="2"/>
        <v>#REF!</v>
      </c>
      <c r="C14" s="191" t="str">
        <f t="shared" si="3"/>
        <v>#REF!</v>
      </c>
      <c r="D14" s="192" t="str">
        <f t="shared" si="4"/>
        <v>#REF!</v>
      </c>
      <c r="E14" s="195" t="str">
        <f>'Passo 04 - Cálculo do Risco Res'!R12</f>
        <v>-</v>
      </c>
      <c r="F14" s="193" t="str">
        <f>IFERROR(VLOOKUP(D14,'Tabelas de Apoio'!AR39:AU59,3,0),"-")</f>
        <v>-</v>
      </c>
      <c r="G14" s="193" t="str">
        <f>IFERROR(VLOOKUP(F14,'Tabelas de Apoio'!$AQ$4:$AW$9,MATCH(E14,'Tabelas de Apoio'!$AQ$4:$AW$4,0),0),"-")</f>
        <v>-</v>
      </c>
      <c r="H14" s="196"/>
      <c r="I14" s="159"/>
    </row>
    <row r="15" ht="18.75" customHeight="1">
      <c r="A15" s="119">
        <v>8.0</v>
      </c>
      <c r="B15" s="190" t="str">
        <f t="shared" si="2"/>
        <v>#REF!</v>
      </c>
      <c r="C15" s="191" t="str">
        <f t="shared" si="3"/>
        <v>#REF!</v>
      </c>
      <c r="D15" s="192" t="str">
        <f t="shared" si="4"/>
        <v>#REF!</v>
      </c>
      <c r="E15" s="195" t="str">
        <f>'Passo 04 - Cálculo do Risco Res'!R13</f>
        <v>-</v>
      </c>
      <c r="F15" s="193" t="str">
        <f>IFERROR(VLOOKUP(D15,'Tabelas de Apoio'!AR40:AU60,3,0),"-")</f>
        <v>-</v>
      </c>
      <c r="G15" s="193" t="str">
        <f>IFERROR(VLOOKUP(F15,'Tabelas de Apoio'!$AQ$4:$AW$9,MATCH(E15,'Tabelas de Apoio'!$AQ$4:$AW$4,0),0),"-")</f>
        <v>-</v>
      </c>
      <c r="H15" s="196"/>
      <c r="I15" s="159"/>
    </row>
    <row r="16" ht="18.75" customHeight="1">
      <c r="A16" s="119">
        <v>9.0</v>
      </c>
      <c r="B16" s="190" t="str">
        <f t="shared" si="2"/>
        <v>#REF!</v>
      </c>
      <c r="C16" s="191" t="str">
        <f t="shared" si="3"/>
        <v>#REF!</v>
      </c>
      <c r="D16" s="192" t="str">
        <f t="shared" si="4"/>
        <v>#REF!</v>
      </c>
      <c r="E16" s="195" t="str">
        <f>'Passo 04 - Cálculo do Risco Res'!R14</f>
        <v>-</v>
      </c>
      <c r="F16" s="193" t="str">
        <f>IFERROR(VLOOKUP(D16,'Tabelas de Apoio'!AR41:AU61,3,0),"-")</f>
        <v>-</v>
      </c>
      <c r="G16" s="193" t="str">
        <f>IFERROR(VLOOKUP(F16,'Tabelas de Apoio'!$AQ$4:$AW$9,MATCH(E16,'Tabelas de Apoio'!$AQ$4:$AW$4,0),0),"-")</f>
        <v>-</v>
      </c>
      <c r="H16" s="196"/>
      <c r="I16" s="159"/>
    </row>
    <row r="17" ht="18.75" customHeight="1">
      <c r="A17" s="119">
        <v>10.0</v>
      </c>
      <c r="B17" s="190" t="str">
        <f t="shared" si="2"/>
        <v>#REF!</v>
      </c>
      <c r="C17" s="191" t="str">
        <f t="shared" si="3"/>
        <v>#REF!</v>
      </c>
      <c r="D17" s="192" t="str">
        <f t="shared" si="4"/>
        <v>#REF!</v>
      </c>
      <c r="E17" s="195" t="str">
        <f>'Passo 04 - Cálculo do Risco Res'!R15</f>
        <v>-</v>
      </c>
      <c r="F17" s="193" t="str">
        <f>IFERROR(VLOOKUP(D17,'Tabelas de Apoio'!AR42:AU62,3,0),"-")</f>
        <v>-</v>
      </c>
      <c r="G17" s="193" t="str">
        <f>IFERROR(VLOOKUP(F17,'Tabelas de Apoio'!$AQ$4:$AW$9,MATCH(E17,'Tabelas de Apoio'!$AQ$4:$AW$4,0),0),"-")</f>
        <v>-</v>
      </c>
      <c r="H17" s="196"/>
      <c r="I17" s="159"/>
    </row>
    <row r="18" ht="18.75" customHeight="1">
      <c r="A18" s="119">
        <v>11.0</v>
      </c>
      <c r="B18" s="190" t="str">
        <f t="shared" si="2"/>
        <v>#REF!</v>
      </c>
      <c r="C18" s="191" t="str">
        <f t="shared" si="3"/>
        <v>#REF!</v>
      </c>
      <c r="D18" s="192" t="str">
        <f t="shared" si="4"/>
        <v>#REF!</v>
      </c>
      <c r="E18" s="195" t="str">
        <f>'Passo 04 - Cálculo do Risco Res'!R16</f>
        <v>-</v>
      </c>
      <c r="F18" s="193" t="str">
        <f>IFERROR(VLOOKUP(D18,'Tabelas de Apoio'!AR43:AU63,3,0),"-")</f>
        <v>-</v>
      </c>
      <c r="G18" s="193" t="str">
        <f>IFERROR(VLOOKUP(F18,'Tabelas de Apoio'!$AQ$4:$AW$9,MATCH(E18,'Tabelas de Apoio'!$AQ$4:$AW$4,0),0),"-")</f>
        <v>-</v>
      </c>
      <c r="H18" s="196"/>
      <c r="I18" s="159"/>
    </row>
    <row r="19" ht="18.75" customHeight="1">
      <c r="A19" s="119">
        <v>12.0</v>
      </c>
      <c r="B19" s="190" t="str">
        <f t="shared" si="2"/>
        <v>#REF!</v>
      </c>
      <c r="C19" s="191" t="str">
        <f t="shared" si="3"/>
        <v>#REF!</v>
      </c>
      <c r="D19" s="192" t="str">
        <f t="shared" si="4"/>
        <v>#REF!</v>
      </c>
      <c r="E19" s="195" t="str">
        <f>'Passo 04 - Cálculo do Risco Res'!R17</f>
        <v>-</v>
      </c>
      <c r="F19" s="193" t="str">
        <f>IFERROR(VLOOKUP(D19,'Tabelas de Apoio'!AR44:AU64,3,0),"-")</f>
        <v>-</v>
      </c>
      <c r="G19" s="193" t="str">
        <f>IFERROR(VLOOKUP(F19,'Tabelas de Apoio'!$AQ$4:$AW$9,MATCH(E19,'Tabelas de Apoio'!$AQ$4:$AW$4,0),0),"-")</f>
        <v>-</v>
      </c>
      <c r="H19" s="196"/>
      <c r="I19" s="159"/>
    </row>
    <row r="20" ht="18.75" customHeight="1">
      <c r="A20" s="119">
        <v>13.0</v>
      </c>
      <c r="B20" s="190" t="str">
        <f t="shared" si="2"/>
        <v>#REF!</v>
      </c>
      <c r="C20" s="191" t="str">
        <f t="shared" si="3"/>
        <v>#REF!</v>
      </c>
      <c r="D20" s="192" t="str">
        <f t="shared" si="4"/>
        <v>#REF!</v>
      </c>
      <c r="E20" s="195" t="str">
        <f>'Passo 04 - Cálculo do Risco Res'!R18</f>
        <v>-</v>
      </c>
      <c r="F20" s="193" t="str">
        <f>IFERROR(VLOOKUP(D20,'Tabelas de Apoio'!AR45:AU65,3,0),"-")</f>
        <v>-</v>
      </c>
      <c r="G20" s="193" t="str">
        <f>IFERROR(VLOOKUP(F20,'Tabelas de Apoio'!$AQ$4:$AW$9,MATCH(E20,'Tabelas de Apoio'!$AQ$4:$AW$4,0),0),"-")</f>
        <v>-</v>
      </c>
      <c r="H20" s="196"/>
      <c r="I20" s="159"/>
    </row>
    <row r="21" ht="18.75" customHeight="1">
      <c r="A21" s="119">
        <v>14.0</v>
      </c>
      <c r="B21" s="190" t="str">
        <f t="shared" si="2"/>
        <v>#REF!</v>
      </c>
      <c r="C21" s="191" t="str">
        <f t="shared" si="3"/>
        <v>#REF!</v>
      </c>
      <c r="D21" s="192" t="str">
        <f t="shared" si="4"/>
        <v>#REF!</v>
      </c>
      <c r="E21" s="195" t="str">
        <f>'Passo 04 - Cálculo do Risco Res'!R19</f>
        <v>-</v>
      </c>
      <c r="F21" s="193" t="str">
        <f>IFERROR(VLOOKUP(D21,'Tabelas de Apoio'!AR46:AU66,3,0),"-")</f>
        <v>-</v>
      </c>
      <c r="G21" s="193" t="str">
        <f>IFERROR(VLOOKUP(F21,'Tabelas de Apoio'!$AQ$4:$AW$9,MATCH(E21,'Tabelas de Apoio'!$AQ$4:$AW$4,0),0),"-")</f>
        <v>-</v>
      </c>
      <c r="H21" s="196"/>
      <c r="I21" s="159"/>
    </row>
    <row r="22" ht="18.75" customHeight="1">
      <c r="A22" s="119">
        <v>15.0</v>
      </c>
      <c r="B22" s="190" t="str">
        <f t="shared" si="2"/>
        <v>#REF!</v>
      </c>
      <c r="C22" s="191" t="str">
        <f t="shared" si="3"/>
        <v>#REF!</v>
      </c>
      <c r="D22" s="192" t="str">
        <f t="shared" si="4"/>
        <v>#REF!</v>
      </c>
      <c r="E22" s="195" t="str">
        <f>'Passo 04 - Cálculo do Risco Res'!R20</f>
        <v>-</v>
      </c>
      <c r="F22" s="193" t="str">
        <f>IFERROR(VLOOKUP(D22,'Tabelas de Apoio'!AR47:AU67,3,0),"-")</f>
        <v>-</v>
      </c>
      <c r="G22" s="193" t="str">
        <f>IFERROR(VLOOKUP(F22,'Tabelas de Apoio'!$AQ$4:$AW$9,MATCH(E22,'Tabelas de Apoio'!$AQ$4:$AW$4,0),0),"-")</f>
        <v>-</v>
      </c>
      <c r="H22" s="196"/>
      <c r="I22" s="159"/>
    </row>
    <row r="23" ht="18.75" customHeight="1">
      <c r="A23" s="119">
        <v>16.0</v>
      </c>
      <c r="B23" s="190" t="str">
        <f t="shared" si="2"/>
        <v>#REF!</v>
      </c>
      <c r="C23" s="191" t="str">
        <f t="shared" si="3"/>
        <v>#REF!</v>
      </c>
      <c r="D23" s="192" t="str">
        <f t="shared" si="4"/>
        <v>#REF!</v>
      </c>
      <c r="E23" s="195" t="str">
        <f>'Passo 04 - Cálculo do Risco Res'!R21</f>
        <v>-</v>
      </c>
      <c r="F23" s="193" t="str">
        <f>IFERROR(VLOOKUP(D23,'Tabelas de Apoio'!AR48:AU68,3,0),"-")</f>
        <v>-</v>
      </c>
      <c r="G23" s="193" t="str">
        <f>IFERROR(VLOOKUP(F23,'Tabelas de Apoio'!$AQ$4:$AW$9,MATCH(E23,'Tabelas de Apoio'!$AQ$4:$AW$4,0),0),"-")</f>
        <v>-</v>
      </c>
      <c r="H23" s="196"/>
      <c r="I23" s="159"/>
    </row>
    <row r="24" ht="18.75" customHeight="1">
      <c r="A24" s="119">
        <v>17.0</v>
      </c>
      <c r="B24" s="190" t="str">
        <f t="shared" si="2"/>
        <v>#REF!</v>
      </c>
      <c r="C24" s="191" t="str">
        <f t="shared" si="3"/>
        <v>#REF!</v>
      </c>
      <c r="D24" s="192" t="str">
        <f t="shared" si="4"/>
        <v>#REF!</v>
      </c>
      <c r="E24" s="195" t="str">
        <f>'Passo 04 - Cálculo do Risco Res'!R22</f>
        <v>-</v>
      </c>
      <c r="F24" s="193" t="str">
        <f>IFERROR(VLOOKUP(D24,'Tabelas de Apoio'!AR49:AU69,3,0),"-")</f>
        <v>-</v>
      </c>
      <c r="G24" s="193" t="str">
        <f>IFERROR(VLOOKUP(F24,'Tabelas de Apoio'!$AQ$4:$AW$9,MATCH(E24,'Tabelas de Apoio'!$AQ$4:$AW$4,0),0),"-")</f>
        <v>-</v>
      </c>
      <c r="H24" s="196"/>
      <c r="I24" s="159"/>
    </row>
    <row r="25" ht="18.75" customHeight="1">
      <c r="A25" s="119">
        <v>18.0</v>
      </c>
      <c r="B25" s="190" t="str">
        <f t="shared" si="2"/>
        <v>#REF!</v>
      </c>
      <c r="C25" s="191" t="str">
        <f t="shared" si="3"/>
        <v>#REF!</v>
      </c>
      <c r="D25" s="192" t="str">
        <f t="shared" si="4"/>
        <v>#REF!</v>
      </c>
      <c r="E25" s="195" t="str">
        <f>'Passo 04 - Cálculo do Risco Res'!R23</f>
        <v>-</v>
      </c>
      <c r="F25" s="193" t="str">
        <f>IFERROR(VLOOKUP(D25,'Tabelas de Apoio'!AR50:AU70,3,0),"-")</f>
        <v>-</v>
      </c>
      <c r="G25" s="193" t="str">
        <f>IFERROR(VLOOKUP(F25,'Tabelas de Apoio'!$AQ$4:$AW$9,MATCH(E25,'Tabelas de Apoio'!$AQ$4:$AW$4,0),0),"-")</f>
        <v>-</v>
      </c>
      <c r="H25" s="196"/>
      <c r="I25" s="159"/>
    </row>
    <row r="26" ht="18.75" customHeight="1">
      <c r="A26" s="119">
        <v>19.0</v>
      </c>
      <c r="B26" s="190" t="str">
        <f t="shared" si="2"/>
        <v>#REF!</v>
      </c>
      <c r="C26" s="191" t="str">
        <f t="shared" si="3"/>
        <v>#REF!</v>
      </c>
      <c r="D26" s="192" t="str">
        <f t="shared" si="4"/>
        <v>#REF!</v>
      </c>
      <c r="E26" s="195" t="str">
        <f>'Passo 04 - Cálculo do Risco Res'!R24</f>
        <v>-</v>
      </c>
      <c r="F26" s="193" t="str">
        <f>IFERROR(VLOOKUP(D26,'Tabelas de Apoio'!AR51:AU71,3,0),"-")</f>
        <v>-</v>
      </c>
      <c r="G26" s="193" t="str">
        <f>IFERROR(VLOOKUP(F26,'Tabelas de Apoio'!$AQ$4:$AW$9,MATCH(E26,'Tabelas de Apoio'!$AQ$4:$AW$4,0),0),"-")</f>
        <v>-</v>
      </c>
      <c r="H26" s="196"/>
      <c r="I26" s="159"/>
    </row>
    <row r="27" ht="18.75" customHeight="1">
      <c r="A27" s="119">
        <v>20.0</v>
      </c>
      <c r="B27" s="190" t="str">
        <f t="shared" si="2"/>
        <v>#REF!</v>
      </c>
      <c r="C27" s="191" t="str">
        <f t="shared" si="3"/>
        <v>#REF!</v>
      </c>
      <c r="D27" s="192" t="str">
        <f t="shared" si="4"/>
        <v>#REF!</v>
      </c>
      <c r="E27" s="195" t="str">
        <f>'Passo 04 - Cálculo do Risco Res'!R25</f>
        <v>-</v>
      </c>
      <c r="F27" s="193" t="str">
        <f>IFERROR(VLOOKUP(D27,'Tabelas de Apoio'!AR52:AU72,3,0),"-")</f>
        <v>-</v>
      </c>
      <c r="G27" s="193" t="str">
        <f>IFERROR(VLOOKUP(F27,'Tabelas de Apoio'!$AQ$4:$AW$9,MATCH(E27,'Tabelas de Apoio'!$AQ$4:$AW$4,0),0),"-")</f>
        <v>-</v>
      </c>
      <c r="H27" s="196"/>
      <c r="I27" s="159"/>
    </row>
    <row r="28" ht="18.75" customHeight="1">
      <c r="A28" s="119">
        <v>21.0</v>
      </c>
      <c r="B28" s="190" t="str">
        <f t="shared" si="2"/>
        <v>#REF!</v>
      </c>
      <c r="C28" s="191" t="str">
        <f t="shared" si="3"/>
        <v>#REF!</v>
      </c>
      <c r="D28" s="192" t="str">
        <f t="shared" si="4"/>
        <v>#REF!</v>
      </c>
      <c r="E28" s="195" t="str">
        <f>'Passo 04 - Cálculo do Risco Res'!R26</f>
        <v>-</v>
      </c>
      <c r="F28" s="193" t="str">
        <f>IFERROR(VLOOKUP(D28,'Tabelas de Apoio'!AR53:AU73,3,0),"-")</f>
        <v>-</v>
      </c>
      <c r="G28" s="193" t="str">
        <f>IFERROR(VLOOKUP(F28,'Tabelas de Apoio'!$AQ$4:$AW$9,MATCH(E28,'Tabelas de Apoio'!$AQ$4:$AW$4,0),0),"-")</f>
        <v>-</v>
      </c>
      <c r="H28" s="196"/>
      <c r="I28" s="159"/>
    </row>
    <row r="29" ht="18.75" customHeight="1">
      <c r="A29" s="119">
        <v>22.0</v>
      </c>
      <c r="B29" s="190" t="str">
        <f t="shared" si="2"/>
        <v>#REF!</v>
      </c>
      <c r="C29" s="191" t="str">
        <f t="shared" si="3"/>
        <v>#REF!</v>
      </c>
      <c r="D29" s="192" t="str">
        <f t="shared" si="4"/>
        <v>#REF!</v>
      </c>
      <c r="E29" s="195" t="str">
        <f>'Passo 04 - Cálculo do Risco Res'!R27</f>
        <v>-</v>
      </c>
      <c r="F29" s="193" t="str">
        <f>IFERROR(VLOOKUP(D29,'Tabelas de Apoio'!AR54:AU74,3,0),"-")</f>
        <v>-</v>
      </c>
      <c r="G29" s="193" t="str">
        <f>IFERROR(VLOOKUP(F29,'Tabelas de Apoio'!$AQ$4:$AW$9,MATCH(E29,'Tabelas de Apoio'!$AQ$4:$AW$4,0),0),"-")</f>
        <v>-</v>
      </c>
      <c r="H29" s="196"/>
      <c r="I29" s="159"/>
    </row>
    <row r="30" ht="18.75" customHeight="1">
      <c r="A30" s="119">
        <v>23.0</v>
      </c>
      <c r="B30" s="190" t="str">
        <f t="shared" si="2"/>
        <v>#REF!</v>
      </c>
      <c r="C30" s="191" t="str">
        <f t="shared" si="3"/>
        <v>#REF!</v>
      </c>
      <c r="D30" s="192" t="str">
        <f t="shared" si="4"/>
        <v>#REF!</v>
      </c>
      <c r="E30" s="195" t="str">
        <f>'Passo 04 - Cálculo do Risco Res'!R28</f>
        <v>-</v>
      </c>
      <c r="F30" s="193" t="str">
        <f>IFERROR(VLOOKUP(D30,'Tabelas de Apoio'!AR55:AU75,3,0),"-")</f>
        <v>-</v>
      </c>
      <c r="G30" s="193" t="str">
        <f>IFERROR(VLOOKUP(F30,'Tabelas de Apoio'!$AQ$4:$AW$9,MATCH(E30,'Tabelas de Apoio'!$AQ$4:$AW$4,0),0),"-")</f>
        <v>-</v>
      </c>
      <c r="H30" s="196"/>
      <c r="I30" s="159"/>
    </row>
    <row r="31" ht="18.75" customHeight="1">
      <c r="A31" s="119">
        <v>24.0</v>
      </c>
      <c r="B31" s="190" t="str">
        <f t="shared" si="2"/>
        <v>#REF!</v>
      </c>
      <c r="C31" s="191" t="str">
        <f t="shared" si="3"/>
        <v>#REF!</v>
      </c>
      <c r="D31" s="192" t="str">
        <f t="shared" si="4"/>
        <v>#REF!</v>
      </c>
      <c r="E31" s="195" t="str">
        <f>'Passo 04 - Cálculo do Risco Res'!R29</f>
        <v>-</v>
      </c>
      <c r="F31" s="193" t="str">
        <f>IFERROR(VLOOKUP(D31,'Tabelas de Apoio'!AR56:AU76,3,0),"-")</f>
        <v>-</v>
      </c>
      <c r="G31" s="193" t="str">
        <f>IFERROR(VLOOKUP(F31,'Tabelas de Apoio'!$AQ$4:$AW$9,MATCH(E31,'Tabelas de Apoio'!$AQ$4:$AW$4,0),0),"-")</f>
        <v>-</v>
      </c>
      <c r="H31" s="196"/>
      <c r="I31" s="159"/>
    </row>
    <row r="32" ht="18.75" customHeight="1">
      <c r="A32" s="119">
        <v>25.0</v>
      </c>
      <c r="B32" s="190" t="str">
        <f t="shared" si="2"/>
        <v>#REF!</v>
      </c>
      <c r="C32" s="191" t="str">
        <f t="shared" si="3"/>
        <v>#REF!</v>
      </c>
      <c r="D32" s="192" t="str">
        <f t="shared" si="4"/>
        <v>#REF!</v>
      </c>
      <c r="E32" s="195" t="str">
        <f>'Passo 04 - Cálculo do Risco Res'!R30</f>
        <v>-</v>
      </c>
      <c r="F32" s="193" t="str">
        <f>IFERROR(VLOOKUP(D32,'Tabelas de Apoio'!AR57:AU77,3,0),"-")</f>
        <v>-</v>
      </c>
      <c r="G32" s="193" t="str">
        <f>IFERROR(VLOOKUP(F32,'Tabelas de Apoio'!$AQ$4:$AW$9,MATCH(E32,'Tabelas de Apoio'!$AQ$4:$AW$4,0),0),"-")</f>
        <v>-</v>
      </c>
      <c r="H32" s="196"/>
      <c r="I32" s="159"/>
    </row>
    <row r="33" ht="18.75" customHeight="1">
      <c r="A33" s="119">
        <v>26.0</v>
      </c>
      <c r="B33" s="190" t="str">
        <f t="shared" si="2"/>
        <v>#REF!</v>
      </c>
      <c r="C33" s="191" t="str">
        <f t="shared" si="3"/>
        <v>#REF!</v>
      </c>
      <c r="D33" s="192" t="str">
        <f t="shared" si="4"/>
        <v>#REF!</v>
      </c>
      <c r="E33" s="195" t="str">
        <f>'Passo 04 - Cálculo do Risco Res'!R31</f>
        <v>-</v>
      </c>
      <c r="F33" s="193" t="str">
        <f>IFERROR(VLOOKUP(D33,'Tabelas de Apoio'!AR58:AU78,3,0),"-")</f>
        <v>-</v>
      </c>
      <c r="G33" s="193" t="str">
        <f>IFERROR(VLOOKUP(F33,'Tabelas de Apoio'!$AQ$4:$AW$9,MATCH(E33,'Tabelas de Apoio'!$AQ$4:$AW$4,0),0),"-")</f>
        <v>-</v>
      </c>
      <c r="H33" s="196"/>
      <c r="I33" s="159"/>
    </row>
    <row r="34" ht="18.75" customHeight="1">
      <c r="A34" s="119">
        <v>27.0</v>
      </c>
      <c r="B34" s="190" t="str">
        <f t="shared" si="2"/>
        <v>#REF!</v>
      </c>
      <c r="C34" s="191" t="str">
        <f t="shared" si="3"/>
        <v>#REF!</v>
      </c>
      <c r="D34" s="192" t="str">
        <f t="shared" si="4"/>
        <v>#REF!</v>
      </c>
      <c r="E34" s="195" t="str">
        <f>'Passo 04 - Cálculo do Risco Res'!R32</f>
        <v>-</v>
      </c>
      <c r="F34" s="193" t="str">
        <f>IFERROR(VLOOKUP(D34,'Tabelas de Apoio'!AR59:AU79,3,0),"-")</f>
        <v>-</v>
      </c>
      <c r="G34" s="193" t="str">
        <f>IFERROR(VLOOKUP(F34,'Tabelas de Apoio'!$AQ$4:$AW$9,MATCH(E34,'Tabelas de Apoio'!$AQ$4:$AW$4,0),0),"-")</f>
        <v>-</v>
      </c>
      <c r="H34" s="196"/>
      <c r="I34" s="159"/>
    </row>
    <row r="35" ht="18.75" customHeight="1">
      <c r="A35" s="119">
        <v>28.0</v>
      </c>
      <c r="B35" s="190" t="str">
        <f t="shared" si="2"/>
        <v>#REF!</v>
      </c>
      <c r="C35" s="191" t="str">
        <f t="shared" si="3"/>
        <v>#REF!</v>
      </c>
      <c r="D35" s="192" t="str">
        <f t="shared" si="4"/>
        <v>#REF!</v>
      </c>
      <c r="E35" s="195" t="str">
        <f>'Passo 04 - Cálculo do Risco Res'!R33</f>
        <v>-</v>
      </c>
      <c r="F35" s="193" t="str">
        <f>IFERROR(VLOOKUP(D35,'Tabelas de Apoio'!AR60:AU80,3,0),"-")</f>
        <v>-</v>
      </c>
      <c r="G35" s="193" t="str">
        <f>IFERROR(VLOOKUP(F35,'Tabelas de Apoio'!$AQ$4:$AW$9,MATCH(E35,'Tabelas de Apoio'!$AQ$4:$AW$4,0),0),"-")</f>
        <v>-</v>
      </c>
      <c r="H35" s="196"/>
      <c r="I35" s="159"/>
    </row>
    <row r="36" ht="18.75" customHeight="1">
      <c r="A36" s="119">
        <v>29.0</v>
      </c>
      <c r="B36" s="190" t="str">
        <f t="shared" si="2"/>
        <v>#REF!</v>
      </c>
      <c r="C36" s="191" t="str">
        <f t="shared" si="3"/>
        <v>#REF!</v>
      </c>
      <c r="D36" s="192" t="str">
        <f t="shared" si="4"/>
        <v>#REF!</v>
      </c>
      <c r="E36" s="195" t="str">
        <f>'Passo 04 - Cálculo do Risco Res'!R34</f>
        <v>-</v>
      </c>
      <c r="F36" s="193" t="str">
        <f>IFERROR(VLOOKUP(D36,'Tabelas de Apoio'!AR61:AU81,3,0),"-")</f>
        <v>-</v>
      </c>
      <c r="G36" s="193" t="str">
        <f>IFERROR(VLOOKUP(F36,'Tabelas de Apoio'!$AQ$4:$AW$9,MATCH(E36,'Tabelas de Apoio'!$AQ$4:$AW$4,0),0),"-")</f>
        <v>-</v>
      </c>
      <c r="H36" s="196"/>
      <c r="I36" s="159"/>
    </row>
    <row r="37" ht="18.75" customHeight="1">
      <c r="A37" s="119">
        <v>30.0</v>
      </c>
      <c r="B37" s="190" t="str">
        <f t="shared" si="2"/>
        <v>#REF!</v>
      </c>
      <c r="C37" s="191" t="str">
        <f t="shared" si="3"/>
        <v>#REF!</v>
      </c>
      <c r="D37" s="192" t="str">
        <f t="shared" si="4"/>
        <v>#REF!</v>
      </c>
      <c r="E37" s="195" t="str">
        <f>'Passo 04 - Cálculo do Risco Res'!R35</f>
        <v>-</v>
      </c>
      <c r="F37" s="193" t="str">
        <f>IFERROR(VLOOKUP(D37,'Tabelas de Apoio'!AR62:AU82,3,0),"-")</f>
        <v>-</v>
      </c>
      <c r="G37" s="193" t="str">
        <f>IFERROR(VLOOKUP(F37,'Tabelas de Apoio'!$AQ$4:$AW$9,MATCH(E37,'Tabelas de Apoio'!$AQ$4:$AW$4,0),0),"-")</f>
        <v>-</v>
      </c>
      <c r="H37" s="196"/>
      <c r="I37" s="159"/>
    </row>
    <row r="38" ht="18.75" customHeight="1">
      <c r="A38" s="119">
        <v>31.0</v>
      </c>
      <c r="B38" s="190" t="str">
        <f t="shared" si="2"/>
        <v>#REF!</v>
      </c>
      <c r="C38" s="191" t="str">
        <f t="shared" si="3"/>
        <v>#REF!</v>
      </c>
      <c r="D38" s="192" t="str">
        <f t="shared" si="4"/>
        <v>#REF!</v>
      </c>
      <c r="E38" s="195" t="str">
        <f>'Passo 04 - Cálculo do Risco Res'!R36</f>
        <v>-</v>
      </c>
      <c r="F38" s="193" t="str">
        <f>IFERROR(VLOOKUP(D38,'Tabelas de Apoio'!AR63:AU83,3,0),"-")</f>
        <v>-</v>
      </c>
      <c r="G38" s="193" t="str">
        <f>IFERROR(VLOOKUP(F38,'Tabelas de Apoio'!$AQ$4:$AW$9,MATCH(E38,'Tabelas de Apoio'!$AQ$4:$AW$4,0),0),"-")</f>
        <v>-</v>
      </c>
      <c r="H38" s="196"/>
      <c r="I38" s="159"/>
    </row>
    <row r="39" ht="18.75" customHeight="1">
      <c r="A39" s="119">
        <v>32.0</v>
      </c>
      <c r="B39" s="190" t="str">
        <f t="shared" si="2"/>
        <v>#REF!</v>
      </c>
      <c r="C39" s="191" t="str">
        <f t="shared" si="3"/>
        <v>#REF!</v>
      </c>
      <c r="D39" s="192" t="str">
        <f t="shared" si="4"/>
        <v>#REF!</v>
      </c>
      <c r="E39" s="195" t="str">
        <f>'Passo 04 - Cálculo do Risco Res'!R37</f>
        <v>-</v>
      </c>
      <c r="F39" s="193" t="str">
        <f>IFERROR(VLOOKUP(D39,'Tabelas de Apoio'!AR64:AU84,3,0),"-")</f>
        <v>-</v>
      </c>
      <c r="G39" s="193" t="str">
        <f>IFERROR(VLOOKUP(F39,'Tabelas de Apoio'!$AQ$4:$AW$9,MATCH(E39,'Tabelas de Apoio'!$AQ$4:$AW$4,0),0),"-")</f>
        <v>-</v>
      </c>
      <c r="H39" s="196"/>
      <c r="I39" s="159"/>
    </row>
    <row r="40" ht="18.75" customHeight="1">
      <c r="A40" s="119">
        <v>33.0</v>
      </c>
      <c r="B40" s="190" t="str">
        <f t="shared" si="2"/>
        <v>#REF!</v>
      </c>
      <c r="C40" s="191" t="str">
        <f t="shared" si="3"/>
        <v>#REF!</v>
      </c>
      <c r="D40" s="192" t="str">
        <f t="shared" si="4"/>
        <v>#REF!</v>
      </c>
      <c r="E40" s="195" t="str">
        <f>'Passo 04 - Cálculo do Risco Res'!R38</f>
        <v>-</v>
      </c>
      <c r="F40" s="193" t="str">
        <f>IFERROR(VLOOKUP(D40,'Tabelas de Apoio'!AR65:AU85,3,0),"-")</f>
        <v>-</v>
      </c>
      <c r="G40" s="193" t="str">
        <f>IFERROR(VLOOKUP(F40,'Tabelas de Apoio'!$AQ$4:$AW$9,MATCH(E40,'Tabelas de Apoio'!$AQ$4:$AW$4,0),0),"-")</f>
        <v>-</v>
      </c>
      <c r="H40" s="196"/>
      <c r="I40" s="159"/>
    </row>
    <row r="41" ht="18.75" customHeight="1">
      <c r="A41" s="119">
        <v>34.0</v>
      </c>
      <c r="B41" s="190" t="str">
        <f t="shared" si="2"/>
        <v>#REF!</v>
      </c>
      <c r="C41" s="191" t="str">
        <f t="shared" si="3"/>
        <v>#REF!</v>
      </c>
      <c r="D41" s="192" t="str">
        <f t="shared" si="4"/>
        <v>#REF!</v>
      </c>
      <c r="E41" s="195" t="str">
        <f>'Passo 04 - Cálculo do Risco Res'!R39</f>
        <v>-</v>
      </c>
      <c r="F41" s="193" t="str">
        <f>IFERROR(VLOOKUP(D41,'Tabelas de Apoio'!AR66:AU86,3,0),"-")</f>
        <v>-</v>
      </c>
      <c r="G41" s="193" t="str">
        <f>IFERROR(VLOOKUP(F41,'Tabelas de Apoio'!$AQ$4:$AW$9,MATCH(E41,'Tabelas de Apoio'!$AQ$4:$AW$4,0),0),"-")</f>
        <v>-</v>
      </c>
      <c r="H41" s="196"/>
      <c r="I41" s="159"/>
    </row>
    <row r="42" ht="18.75" customHeight="1">
      <c r="A42" s="119">
        <v>35.0</v>
      </c>
      <c r="B42" s="190" t="str">
        <f t="shared" si="2"/>
        <v>#REF!</v>
      </c>
      <c r="C42" s="191" t="str">
        <f t="shared" si="3"/>
        <v>#REF!</v>
      </c>
      <c r="D42" s="192" t="str">
        <f t="shared" si="4"/>
        <v>#REF!</v>
      </c>
      <c r="E42" s="195" t="str">
        <f>'Passo 04 - Cálculo do Risco Res'!R40</f>
        <v>-</v>
      </c>
      <c r="F42" s="193" t="str">
        <f>IFERROR(VLOOKUP(D42,'Tabelas de Apoio'!AR67:AU87,3,0),"-")</f>
        <v>-</v>
      </c>
      <c r="G42" s="193" t="str">
        <f>IFERROR(VLOOKUP(F42,'Tabelas de Apoio'!$AQ$4:$AW$9,MATCH(E42,'Tabelas de Apoio'!$AQ$4:$AW$4,0),0),"-")</f>
        <v>-</v>
      </c>
      <c r="H42" s="196"/>
      <c r="I42" s="159"/>
    </row>
    <row r="43" ht="18.75" customHeight="1">
      <c r="A43" s="119">
        <v>36.0</v>
      </c>
      <c r="B43" s="190" t="str">
        <f t="shared" si="2"/>
        <v>#REF!</v>
      </c>
      <c r="C43" s="191" t="str">
        <f t="shared" si="3"/>
        <v>#REF!</v>
      </c>
      <c r="D43" s="192" t="str">
        <f t="shared" si="4"/>
        <v>#REF!</v>
      </c>
      <c r="E43" s="195" t="str">
        <f>'Passo 04 - Cálculo do Risco Res'!R41</f>
        <v>-</v>
      </c>
      <c r="F43" s="193" t="str">
        <f>IFERROR(VLOOKUP(D43,'Tabelas de Apoio'!AR68:AU88,3,0),"-")</f>
        <v>-</v>
      </c>
      <c r="G43" s="193" t="str">
        <f>IFERROR(VLOOKUP(F43,'Tabelas de Apoio'!$AQ$4:$AW$9,MATCH(E43,'Tabelas de Apoio'!$AQ$4:$AW$4,0),0),"-")</f>
        <v>-</v>
      </c>
      <c r="H43" s="196"/>
      <c r="I43" s="159"/>
    </row>
    <row r="44" ht="18.75" customHeight="1">
      <c r="A44" s="119">
        <v>37.0</v>
      </c>
      <c r="B44" s="190" t="str">
        <f t="shared" si="2"/>
        <v>#REF!</v>
      </c>
      <c r="C44" s="191" t="str">
        <f t="shared" si="3"/>
        <v>#REF!</v>
      </c>
      <c r="D44" s="192" t="str">
        <f t="shared" si="4"/>
        <v>#REF!</v>
      </c>
      <c r="E44" s="195" t="str">
        <f>'Passo 04 - Cálculo do Risco Res'!R42</f>
        <v>-</v>
      </c>
      <c r="F44" s="193" t="str">
        <f>IFERROR(VLOOKUP(D44,'Tabelas de Apoio'!AR69:AU89,3,0),"-")</f>
        <v>-</v>
      </c>
      <c r="G44" s="193" t="str">
        <f>IFERROR(VLOOKUP(F44,'Tabelas de Apoio'!$AQ$4:$AW$9,MATCH(E44,'Tabelas de Apoio'!$AQ$4:$AW$4,0),0),"-")</f>
        <v>-</v>
      </c>
      <c r="H44" s="196"/>
      <c r="I44" s="159"/>
    </row>
    <row r="45" ht="18.75" customHeight="1">
      <c r="A45" s="119">
        <v>38.0</v>
      </c>
      <c r="B45" s="190" t="str">
        <f t="shared" si="2"/>
        <v>#REF!</v>
      </c>
      <c r="C45" s="191" t="str">
        <f t="shared" si="3"/>
        <v>#REF!</v>
      </c>
      <c r="D45" s="192" t="str">
        <f t="shared" si="4"/>
        <v>#REF!</v>
      </c>
      <c r="E45" s="195" t="str">
        <f>'Passo 04 - Cálculo do Risco Res'!R43</f>
        <v>-</v>
      </c>
      <c r="F45" s="193" t="str">
        <f>IFERROR(VLOOKUP(D45,'Tabelas de Apoio'!AR70:AU90,3,0),"-")</f>
        <v>-</v>
      </c>
      <c r="G45" s="193" t="str">
        <f>IFERROR(VLOOKUP(F45,'Tabelas de Apoio'!$AQ$4:$AW$9,MATCH(E45,'Tabelas de Apoio'!$AQ$4:$AW$4,0),0),"-")</f>
        <v>-</v>
      </c>
      <c r="H45" s="196"/>
      <c r="I45" s="159"/>
    </row>
    <row r="46" ht="18.75" customHeight="1">
      <c r="A46" s="119">
        <v>39.0</v>
      </c>
      <c r="B46" s="190" t="str">
        <f t="shared" si="2"/>
        <v>#REF!</v>
      </c>
      <c r="C46" s="191" t="str">
        <f t="shared" si="3"/>
        <v>#REF!</v>
      </c>
      <c r="D46" s="192" t="str">
        <f t="shared" si="4"/>
        <v>#REF!</v>
      </c>
      <c r="E46" s="195" t="str">
        <f>'Passo 04 - Cálculo do Risco Res'!R44</f>
        <v>-</v>
      </c>
      <c r="F46" s="193" t="str">
        <f>IFERROR(VLOOKUP(D46,'Tabelas de Apoio'!AR71:AU91,3,0),"-")</f>
        <v>-</v>
      </c>
      <c r="G46" s="193" t="str">
        <f>IFERROR(VLOOKUP(F46,'Tabelas de Apoio'!$AQ$4:$AW$9,MATCH(E46,'Tabelas de Apoio'!$AQ$4:$AW$4,0),0),"-")</f>
        <v>-</v>
      </c>
      <c r="H46" s="196"/>
      <c r="I46" s="159"/>
    </row>
    <row r="47" ht="18.75" customHeight="1">
      <c r="A47" s="119">
        <v>40.0</v>
      </c>
      <c r="B47" s="190" t="str">
        <f t="shared" si="2"/>
        <v>#REF!</v>
      </c>
      <c r="C47" s="191" t="str">
        <f t="shared" si="3"/>
        <v>#REF!</v>
      </c>
      <c r="D47" s="192" t="str">
        <f t="shared" si="4"/>
        <v>#REF!</v>
      </c>
      <c r="E47" s="195" t="str">
        <f>'Passo 04 - Cálculo do Risco Res'!R45</f>
        <v>-</v>
      </c>
      <c r="F47" s="193" t="str">
        <f>IFERROR(VLOOKUP(D47,'Tabelas de Apoio'!AR72:AU92,3,0),"-")</f>
        <v>-</v>
      </c>
      <c r="G47" s="193" t="str">
        <f>IFERROR(VLOOKUP(F47,'Tabelas de Apoio'!$AQ$4:$AW$9,MATCH(E47,'Tabelas de Apoio'!$AQ$4:$AW$4,0),0),"-")</f>
        <v>-</v>
      </c>
      <c r="H47" s="196"/>
      <c r="I47" s="159"/>
    </row>
    <row r="48" ht="18.75" customHeight="1">
      <c r="A48" s="119">
        <v>41.0</v>
      </c>
      <c r="B48" s="190" t="str">
        <f t="shared" si="2"/>
        <v>#REF!</v>
      </c>
      <c r="C48" s="191" t="str">
        <f t="shared" si="3"/>
        <v>#REF!</v>
      </c>
      <c r="D48" s="192" t="str">
        <f t="shared" si="4"/>
        <v>#REF!</v>
      </c>
      <c r="E48" s="195" t="str">
        <f>'Passo 04 - Cálculo do Risco Res'!R46</f>
        <v>-</v>
      </c>
      <c r="F48" s="193" t="str">
        <f>IFERROR(VLOOKUP(D48,'Tabelas de Apoio'!AR73:AU93,3,0),"-")</f>
        <v>-</v>
      </c>
      <c r="G48" s="193" t="str">
        <f>IFERROR(VLOOKUP(F48,'Tabelas de Apoio'!$AQ$4:$AW$9,MATCH(E48,'Tabelas de Apoio'!$AQ$4:$AW$4,0),0),"-")</f>
        <v>-</v>
      </c>
      <c r="H48" s="196"/>
      <c r="I48" s="159"/>
    </row>
    <row r="49" ht="18.75" customHeight="1">
      <c r="A49" s="119">
        <v>42.0</v>
      </c>
      <c r="B49" s="190" t="str">
        <f t="shared" si="2"/>
        <v>#REF!</v>
      </c>
      <c r="C49" s="191" t="str">
        <f t="shared" si="3"/>
        <v>#REF!</v>
      </c>
      <c r="D49" s="192" t="str">
        <f t="shared" si="4"/>
        <v>#REF!</v>
      </c>
      <c r="E49" s="195" t="str">
        <f>'Passo 04 - Cálculo do Risco Res'!R47</f>
        <v>-</v>
      </c>
      <c r="F49" s="193" t="str">
        <f>IFERROR(VLOOKUP(D49,'Tabelas de Apoio'!AR74:AU94,3,0),"-")</f>
        <v>-</v>
      </c>
      <c r="G49" s="193" t="str">
        <f>IFERROR(VLOOKUP(F49,'Tabelas de Apoio'!$AQ$4:$AW$9,MATCH(E49,'Tabelas de Apoio'!$AQ$4:$AW$4,0),0),"-")</f>
        <v>-</v>
      </c>
      <c r="H49" s="196"/>
      <c r="I49" s="159"/>
    </row>
    <row r="50" ht="18.75" customHeight="1">
      <c r="A50" s="119">
        <v>43.0</v>
      </c>
      <c r="B50" s="190" t="str">
        <f t="shared" si="2"/>
        <v>#REF!</v>
      </c>
      <c r="C50" s="191" t="str">
        <f t="shared" si="3"/>
        <v>#REF!</v>
      </c>
      <c r="D50" s="192" t="str">
        <f t="shared" si="4"/>
        <v>#REF!</v>
      </c>
      <c r="E50" s="195" t="str">
        <f>'Passo 04 - Cálculo do Risco Res'!R48</f>
        <v>-</v>
      </c>
      <c r="F50" s="193" t="str">
        <f>IFERROR(VLOOKUP(D50,'Tabelas de Apoio'!AR75:AU95,3,0),"-")</f>
        <v>-</v>
      </c>
      <c r="G50" s="193" t="str">
        <f>IFERROR(VLOOKUP(F50,'Tabelas de Apoio'!$AQ$4:$AW$9,MATCH(E50,'Tabelas de Apoio'!$AQ$4:$AW$4,0),0),"-")</f>
        <v>-</v>
      </c>
      <c r="H50" s="196"/>
      <c r="I50" s="159"/>
    </row>
    <row r="51" ht="18.75" customHeight="1">
      <c r="A51" s="119">
        <v>44.0</v>
      </c>
      <c r="B51" s="190" t="str">
        <f t="shared" si="2"/>
        <v>#REF!</v>
      </c>
      <c r="C51" s="191" t="str">
        <f t="shared" si="3"/>
        <v>#REF!</v>
      </c>
      <c r="D51" s="192" t="str">
        <f t="shared" si="4"/>
        <v>#REF!</v>
      </c>
      <c r="E51" s="195" t="str">
        <f>'Passo 04 - Cálculo do Risco Res'!R49</f>
        <v>-</v>
      </c>
      <c r="F51" s="193" t="str">
        <f>IFERROR(VLOOKUP(D51,'Tabelas de Apoio'!AR76:AU96,3,0),"-")</f>
        <v>-</v>
      </c>
      <c r="G51" s="193" t="str">
        <f>IFERROR(VLOOKUP(F51,'Tabelas de Apoio'!$AQ$4:$AW$9,MATCH(E51,'Tabelas de Apoio'!$AQ$4:$AW$4,0),0),"-")</f>
        <v>-</v>
      </c>
      <c r="H51" s="196"/>
      <c r="I51" s="159"/>
    </row>
    <row r="52" ht="18.75" customHeight="1">
      <c r="A52" s="119">
        <v>45.0</v>
      </c>
      <c r="B52" s="190" t="str">
        <f t="shared" si="2"/>
        <v>#REF!</v>
      </c>
      <c r="C52" s="191" t="str">
        <f t="shared" si="3"/>
        <v>#REF!</v>
      </c>
      <c r="D52" s="192" t="str">
        <f t="shared" si="4"/>
        <v>#REF!</v>
      </c>
      <c r="E52" s="195" t="str">
        <f>'Passo 04 - Cálculo do Risco Res'!R50</f>
        <v>-</v>
      </c>
      <c r="F52" s="193" t="str">
        <f>IFERROR(VLOOKUP(D52,'Tabelas de Apoio'!AR77:AU97,3,0),"-")</f>
        <v>-</v>
      </c>
      <c r="G52" s="193" t="str">
        <f>IFERROR(VLOOKUP(F52,'Tabelas de Apoio'!$AQ$4:$AW$9,MATCH(E52,'Tabelas de Apoio'!$AQ$4:$AW$4,0),0),"-")</f>
        <v>-</v>
      </c>
      <c r="H52" s="196"/>
      <c r="I52" s="159"/>
    </row>
    <row r="53" ht="18.75" customHeight="1">
      <c r="A53" s="119">
        <v>46.0</v>
      </c>
      <c r="B53" s="190" t="str">
        <f t="shared" si="2"/>
        <v>#REF!</v>
      </c>
      <c r="C53" s="191" t="str">
        <f t="shared" si="3"/>
        <v>#REF!</v>
      </c>
      <c r="D53" s="192" t="str">
        <f t="shared" si="4"/>
        <v>#REF!</v>
      </c>
      <c r="E53" s="195" t="str">
        <f>'Passo 04 - Cálculo do Risco Res'!R51</f>
        <v>-</v>
      </c>
      <c r="F53" s="193" t="str">
        <f>IFERROR(VLOOKUP(D53,'Tabelas de Apoio'!AR78:AU98,3,0),"-")</f>
        <v>-</v>
      </c>
      <c r="G53" s="193" t="str">
        <f>IFERROR(VLOOKUP(F53,'Tabelas de Apoio'!$AQ$4:$AW$9,MATCH(E53,'Tabelas de Apoio'!$AQ$4:$AW$4,0),0),"-")</f>
        <v>-</v>
      </c>
      <c r="H53" s="196"/>
      <c r="I53" s="159"/>
    </row>
    <row r="54" ht="18.75" customHeight="1">
      <c r="A54" s="119">
        <v>47.0</v>
      </c>
      <c r="B54" s="190" t="str">
        <f t="shared" si="2"/>
        <v>#REF!</v>
      </c>
      <c r="C54" s="191" t="str">
        <f t="shared" si="3"/>
        <v>#REF!</v>
      </c>
      <c r="D54" s="192" t="str">
        <f t="shared" si="4"/>
        <v>#REF!</v>
      </c>
      <c r="E54" s="195" t="str">
        <f>'Passo 04 - Cálculo do Risco Res'!R52</f>
        <v>-</v>
      </c>
      <c r="F54" s="193" t="str">
        <f>IFERROR(VLOOKUP(D54,'Tabelas de Apoio'!AR79:AU99,3,0),"-")</f>
        <v>-</v>
      </c>
      <c r="G54" s="193" t="str">
        <f>IFERROR(VLOOKUP(F54,'Tabelas de Apoio'!$AQ$4:$AW$9,MATCH(E54,'Tabelas de Apoio'!$AQ$4:$AW$4,0),0),"-")</f>
        <v>-</v>
      </c>
      <c r="H54" s="196"/>
      <c r="I54" s="159"/>
    </row>
    <row r="55" ht="18.75" customHeight="1">
      <c r="A55" s="119">
        <v>48.0</v>
      </c>
      <c r="B55" s="190" t="str">
        <f t="shared" si="2"/>
        <v>#REF!</v>
      </c>
      <c r="C55" s="191" t="str">
        <f t="shared" si="3"/>
        <v>#REF!</v>
      </c>
      <c r="D55" s="192" t="str">
        <f t="shared" si="4"/>
        <v>#REF!</v>
      </c>
      <c r="E55" s="195" t="str">
        <f>'Passo 04 - Cálculo do Risco Res'!R53</f>
        <v>-</v>
      </c>
      <c r="F55" s="193" t="str">
        <f>IFERROR(VLOOKUP(D55,'Tabelas de Apoio'!AR80:AU100,3,0),"-")</f>
        <v>-</v>
      </c>
      <c r="G55" s="193" t="str">
        <f>IFERROR(VLOOKUP(F55,'Tabelas de Apoio'!$AQ$4:$AW$9,MATCH(E55,'Tabelas de Apoio'!$AQ$4:$AW$4,0),0),"-")</f>
        <v>-</v>
      </c>
      <c r="H55" s="196"/>
      <c r="I55" s="159"/>
    </row>
    <row r="56" ht="18.75" customHeight="1">
      <c r="A56" s="119">
        <v>49.0</v>
      </c>
      <c r="B56" s="190" t="str">
        <f t="shared" si="2"/>
        <v>#REF!</v>
      </c>
      <c r="C56" s="191" t="str">
        <f t="shared" si="3"/>
        <v>#REF!</v>
      </c>
      <c r="D56" s="192" t="str">
        <f t="shared" si="4"/>
        <v>#REF!</v>
      </c>
      <c r="E56" s="195" t="str">
        <f>'Passo 04 - Cálculo do Risco Res'!R54</f>
        <v>-</v>
      </c>
      <c r="F56" s="193" t="str">
        <f>IFERROR(VLOOKUP(D56,'Tabelas de Apoio'!AR81:AU101,3,0),"-")</f>
        <v>-</v>
      </c>
      <c r="G56" s="193" t="str">
        <f>IFERROR(VLOOKUP(F56,'Tabelas de Apoio'!$AQ$4:$AW$9,MATCH(E56,'Tabelas de Apoio'!$AQ$4:$AW$4,0),0),"-")</f>
        <v>-</v>
      </c>
      <c r="H56" s="196"/>
      <c r="I56" s="159"/>
    </row>
    <row r="57" ht="18.75" customHeight="1">
      <c r="A57" s="119">
        <v>50.0</v>
      </c>
      <c r="B57" s="190" t="str">
        <f t="shared" si="2"/>
        <v>#REF!</v>
      </c>
      <c r="C57" s="191" t="str">
        <f t="shared" si="3"/>
        <v>#REF!</v>
      </c>
      <c r="D57" s="192" t="str">
        <f t="shared" si="4"/>
        <v>#REF!</v>
      </c>
      <c r="E57" s="195" t="str">
        <f>'Passo 04 - Cálculo do Risco Res'!R55</f>
        <v>-</v>
      </c>
      <c r="F57" s="193" t="str">
        <f>IFERROR(VLOOKUP(D57,'Tabelas de Apoio'!AR82:AU102,3,0),"-")</f>
        <v>-</v>
      </c>
      <c r="G57" s="193" t="str">
        <f>IFERROR(VLOOKUP(F57,'Tabelas de Apoio'!$AQ$4:$AW$9,MATCH(E57,'Tabelas de Apoio'!$AQ$4:$AW$4,0),0),"-")</f>
        <v>-</v>
      </c>
      <c r="H57" s="196"/>
      <c r="I57" s="159"/>
    </row>
    <row r="58" ht="18.75" customHeight="1">
      <c r="A58" s="119">
        <v>51.0</v>
      </c>
      <c r="B58" s="190" t="str">
        <f t="shared" si="2"/>
        <v>#REF!</v>
      </c>
      <c r="C58" s="191" t="str">
        <f t="shared" si="3"/>
        <v>#REF!</v>
      </c>
      <c r="D58" s="192" t="str">
        <f t="shared" si="4"/>
        <v>#REF!</v>
      </c>
      <c r="E58" s="195" t="str">
        <f>'Passo 04 - Cálculo do Risco Res'!R56</f>
        <v>-</v>
      </c>
      <c r="F58" s="193" t="str">
        <f>IFERROR(VLOOKUP(D58,'Tabelas de Apoio'!AR83:AU103,3,0),"-")</f>
        <v>-</v>
      </c>
      <c r="G58" s="193" t="str">
        <f>IFERROR(VLOOKUP(F58,'Tabelas de Apoio'!$AQ$4:$AW$9,MATCH(E58,'Tabelas de Apoio'!$AQ$4:$AW$4,0),0),"-")</f>
        <v>-</v>
      </c>
      <c r="H58" s="196"/>
      <c r="I58" s="159"/>
    </row>
    <row r="59" ht="18.75" customHeight="1">
      <c r="A59" s="119">
        <v>52.0</v>
      </c>
      <c r="B59" s="190" t="str">
        <f t="shared" si="2"/>
        <v>#REF!</v>
      </c>
      <c r="C59" s="191" t="str">
        <f t="shared" si="3"/>
        <v>#REF!</v>
      </c>
      <c r="D59" s="192" t="str">
        <f t="shared" si="4"/>
        <v>#REF!</v>
      </c>
      <c r="E59" s="195" t="str">
        <f>'Passo 04 - Cálculo do Risco Res'!R57</f>
        <v>-</v>
      </c>
      <c r="F59" s="193" t="str">
        <f>IFERROR(VLOOKUP(D59,'Tabelas de Apoio'!AR84:AU104,3,0),"-")</f>
        <v>-</v>
      </c>
      <c r="G59" s="193" t="str">
        <f>IFERROR(VLOOKUP(F59,'Tabelas de Apoio'!$AQ$4:$AW$9,MATCH(E59,'Tabelas de Apoio'!$AQ$4:$AW$4,0),0),"-")</f>
        <v>-</v>
      </c>
      <c r="H59" s="196"/>
      <c r="I59" s="159"/>
    </row>
    <row r="60" ht="18.75" customHeight="1">
      <c r="A60" s="119">
        <v>53.0</v>
      </c>
      <c r="B60" s="190" t="str">
        <f t="shared" si="2"/>
        <v>#REF!</v>
      </c>
      <c r="C60" s="191" t="str">
        <f t="shared" si="3"/>
        <v>#REF!</v>
      </c>
      <c r="D60" s="192" t="str">
        <f t="shared" si="4"/>
        <v>#REF!</v>
      </c>
      <c r="E60" s="195" t="str">
        <f>'Passo 04 - Cálculo do Risco Res'!R58</f>
        <v>-</v>
      </c>
      <c r="F60" s="193" t="str">
        <f>IFERROR(VLOOKUP(D60,'Tabelas de Apoio'!AR85:AU105,3,0),"-")</f>
        <v>-</v>
      </c>
      <c r="G60" s="193" t="str">
        <f>IFERROR(VLOOKUP(F60,'Tabelas de Apoio'!$AQ$4:$AW$9,MATCH(E60,'Tabelas de Apoio'!$AQ$4:$AW$4,0),0),"-")</f>
        <v>-</v>
      </c>
      <c r="H60" s="196"/>
      <c r="I60" s="159"/>
    </row>
    <row r="61" ht="18.75" customHeight="1">
      <c r="A61" s="119">
        <v>54.0</v>
      </c>
      <c r="B61" s="190" t="str">
        <f t="shared" si="2"/>
        <v>#REF!</v>
      </c>
      <c r="C61" s="191" t="str">
        <f t="shared" si="3"/>
        <v>#REF!</v>
      </c>
      <c r="D61" s="192" t="str">
        <f t="shared" si="4"/>
        <v>#REF!</v>
      </c>
      <c r="E61" s="195" t="str">
        <f>'Passo 04 - Cálculo do Risco Res'!R59</f>
        <v>-</v>
      </c>
      <c r="F61" s="193" t="str">
        <f>IFERROR(VLOOKUP(D61,'Tabelas de Apoio'!AR86:AU106,3,0),"-")</f>
        <v>-</v>
      </c>
      <c r="G61" s="193" t="str">
        <f>IFERROR(VLOOKUP(F61,'Tabelas de Apoio'!$AQ$4:$AW$9,MATCH(E61,'Tabelas de Apoio'!$AQ$4:$AW$4,0),0),"-")</f>
        <v>-</v>
      </c>
      <c r="H61" s="196"/>
      <c r="I61" s="159"/>
    </row>
    <row r="62" ht="18.75" customHeight="1">
      <c r="A62" s="119">
        <v>55.0</v>
      </c>
      <c r="B62" s="190" t="str">
        <f t="shared" si="2"/>
        <v>#REF!</v>
      </c>
      <c r="C62" s="191" t="str">
        <f t="shared" si="3"/>
        <v>#REF!</v>
      </c>
      <c r="D62" s="192" t="str">
        <f t="shared" si="4"/>
        <v>#REF!</v>
      </c>
      <c r="E62" s="195" t="str">
        <f>'Passo 04 - Cálculo do Risco Res'!R60</f>
        <v>-</v>
      </c>
      <c r="F62" s="193" t="str">
        <f>IFERROR(VLOOKUP(D62,'Tabelas de Apoio'!AR87:AU107,3,0),"-")</f>
        <v>-</v>
      </c>
      <c r="G62" s="193" t="str">
        <f>IFERROR(VLOOKUP(F62,'Tabelas de Apoio'!$AQ$4:$AW$9,MATCH(E62,'Tabelas de Apoio'!$AQ$4:$AW$4,0),0),"-")</f>
        <v>-</v>
      </c>
      <c r="H62" s="196"/>
      <c r="I62" s="159"/>
    </row>
    <row r="63" ht="18.75" customHeight="1">
      <c r="A63" s="119">
        <v>56.0</v>
      </c>
      <c r="B63" s="190" t="str">
        <f t="shared" si="2"/>
        <v>#REF!</v>
      </c>
      <c r="C63" s="191" t="str">
        <f t="shared" si="3"/>
        <v>#REF!</v>
      </c>
      <c r="D63" s="192" t="str">
        <f t="shared" si="4"/>
        <v>#REF!</v>
      </c>
      <c r="E63" s="195" t="str">
        <f>'Passo 04 - Cálculo do Risco Res'!R61</f>
        <v>-</v>
      </c>
      <c r="F63" s="193" t="str">
        <f>IFERROR(VLOOKUP(D63,'Tabelas de Apoio'!AR88:AU108,3,0),"-")</f>
        <v>-</v>
      </c>
      <c r="G63" s="193" t="str">
        <f>IFERROR(VLOOKUP(F63,'Tabelas de Apoio'!$AQ$4:$AW$9,MATCH(E63,'Tabelas de Apoio'!$AQ$4:$AW$4,0),0),"-")</f>
        <v>-</v>
      </c>
      <c r="H63" s="196"/>
      <c r="I63" s="159"/>
    </row>
    <row r="64" ht="18.75" customHeight="1">
      <c r="A64" s="119">
        <v>57.0</v>
      </c>
      <c r="B64" s="190" t="str">
        <f t="shared" si="2"/>
        <v>#REF!</v>
      </c>
      <c r="C64" s="191" t="str">
        <f t="shared" si="3"/>
        <v>#REF!</v>
      </c>
      <c r="D64" s="192" t="str">
        <f t="shared" si="4"/>
        <v>#REF!</v>
      </c>
      <c r="E64" s="195" t="str">
        <f>'Passo 04 - Cálculo do Risco Res'!R62</f>
        <v>-</v>
      </c>
      <c r="F64" s="193" t="str">
        <f>IFERROR(VLOOKUP(D64,'Tabelas de Apoio'!AR89:AU109,3,0),"-")</f>
        <v>-</v>
      </c>
      <c r="G64" s="193" t="str">
        <f>IFERROR(VLOOKUP(F64,'Tabelas de Apoio'!$AQ$4:$AW$9,MATCH(E64,'Tabelas de Apoio'!$AQ$4:$AW$4,0),0),"-")</f>
        <v>-</v>
      </c>
      <c r="H64" s="196"/>
      <c r="I64" s="159"/>
    </row>
    <row r="65" ht="18.75" customHeight="1">
      <c r="A65" s="119">
        <v>58.0</v>
      </c>
      <c r="B65" s="190" t="str">
        <f t="shared" si="2"/>
        <v>#REF!</v>
      </c>
      <c r="C65" s="191" t="str">
        <f t="shared" si="3"/>
        <v>#REF!</v>
      </c>
      <c r="D65" s="192" t="str">
        <f t="shared" si="4"/>
        <v>#REF!</v>
      </c>
      <c r="E65" s="195" t="str">
        <f>'Passo 04 - Cálculo do Risco Res'!R63</f>
        <v>-</v>
      </c>
      <c r="F65" s="193" t="str">
        <f>IFERROR(VLOOKUP(D65,'Tabelas de Apoio'!AR90:AU110,3,0),"-")</f>
        <v>-</v>
      </c>
      <c r="G65" s="193" t="str">
        <f>IFERROR(VLOOKUP(F65,'Tabelas de Apoio'!$AQ$4:$AW$9,MATCH(E65,'Tabelas de Apoio'!$AQ$4:$AW$4,0),0),"-")</f>
        <v>-</v>
      </c>
      <c r="H65" s="196"/>
      <c r="I65" s="159"/>
    </row>
    <row r="66" ht="18.75" customHeight="1">
      <c r="A66" s="119">
        <v>59.0</v>
      </c>
      <c r="B66" s="190" t="str">
        <f t="shared" si="2"/>
        <v>#REF!</v>
      </c>
      <c r="C66" s="191" t="str">
        <f t="shared" si="3"/>
        <v>#REF!</v>
      </c>
      <c r="D66" s="192" t="str">
        <f t="shared" si="4"/>
        <v>#REF!</v>
      </c>
      <c r="E66" s="195" t="str">
        <f>'Passo 04 - Cálculo do Risco Res'!R64</f>
        <v>-</v>
      </c>
      <c r="F66" s="193" t="str">
        <f>IFERROR(VLOOKUP(D66,'Tabelas de Apoio'!AR91:AU111,3,0),"-")</f>
        <v>-</v>
      </c>
      <c r="G66" s="193" t="str">
        <f>IFERROR(VLOOKUP(F66,'Tabelas de Apoio'!$AQ$4:$AW$9,MATCH(E66,'Tabelas de Apoio'!$AQ$4:$AW$4,0),0),"-")</f>
        <v>-</v>
      </c>
      <c r="H66" s="196"/>
      <c r="I66" s="159"/>
    </row>
    <row r="67" ht="18.75" customHeight="1">
      <c r="A67" s="119">
        <v>60.0</v>
      </c>
      <c r="B67" s="190" t="str">
        <f t="shared" si="2"/>
        <v>#REF!</v>
      </c>
      <c r="C67" s="191" t="str">
        <f t="shared" si="3"/>
        <v>#REF!</v>
      </c>
      <c r="D67" s="192" t="str">
        <f t="shared" si="4"/>
        <v>#REF!</v>
      </c>
      <c r="E67" s="195" t="str">
        <f>'Passo 04 - Cálculo do Risco Res'!R65</f>
        <v>-</v>
      </c>
      <c r="F67" s="193" t="str">
        <f>IFERROR(VLOOKUP(D67,'Tabelas de Apoio'!AR92:AU614,3,0),"-")</f>
        <v>-</v>
      </c>
      <c r="G67" s="193" t="str">
        <f>IFERROR(VLOOKUP(F67,'Tabelas de Apoio'!$AQ$4:$AW$9,MATCH(E67,'Tabelas de Apoio'!$AQ$4:$AW$4,0),0),"-")</f>
        <v>-</v>
      </c>
      <c r="H67" s="196"/>
      <c r="I67" s="159"/>
    </row>
    <row r="68" ht="18.75" customHeight="1">
      <c r="A68" s="119">
        <v>61.0</v>
      </c>
      <c r="B68" s="190" t="str">
        <f t="shared" si="2"/>
        <v>#REF!</v>
      </c>
      <c r="C68" s="191" t="str">
        <f t="shared" si="3"/>
        <v>#REF!</v>
      </c>
      <c r="D68" s="192" t="str">
        <f t="shared" si="4"/>
        <v>#REF!</v>
      </c>
      <c r="E68" s="195" t="str">
        <f>'Passo 04 - Cálculo do Risco Res'!R66</f>
        <v>-</v>
      </c>
      <c r="F68" s="193" t="str">
        <f>IFERROR(VLOOKUP(D68,'Tabelas de Apoio'!AR93:AU615,3,0),"-")</f>
        <v>-</v>
      </c>
      <c r="G68" s="193" t="str">
        <f>IFERROR(VLOOKUP(F68,'Tabelas de Apoio'!$AQ$4:$AW$9,MATCH(E68,'Tabelas de Apoio'!$AQ$4:$AW$4,0),0),"-")</f>
        <v>-</v>
      </c>
      <c r="H68" s="196"/>
      <c r="I68" s="159"/>
    </row>
    <row r="69" ht="18.75" customHeight="1">
      <c r="A69" s="119">
        <v>62.0</v>
      </c>
      <c r="B69" s="190" t="str">
        <f t="shared" si="2"/>
        <v>#REF!</v>
      </c>
      <c r="C69" s="191" t="str">
        <f t="shared" si="3"/>
        <v>#REF!</v>
      </c>
      <c r="D69" s="192" t="str">
        <f t="shared" si="4"/>
        <v>#REF!</v>
      </c>
      <c r="E69" s="195" t="str">
        <f>'Passo 04 - Cálculo do Risco Res'!R67</f>
        <v>-</v>
      </c>
      <c r="F69" s="193" t="str">
        <f>IFERROR(VLOOKUP(D69,'Tabelas de Apoio'!AR94:AU616,3,0),"-")</f>
        <v>-</v>
      </c>
      <c r="G69" s="193" t="str">
        <f>IFERROR(VLOOKUP(F69,'Tabelas de Apoio'!$AQ$4:$AW$9,MATCH(E69,'Tabelas de Apoio'!$AQ$4:$AW$4,0),0),"-")</f>
        <v>-</v>
      </c>
      <c r="H69" s="196"/>
      <c r="I69" s="159"/>
    </row>
    <row r="70" ht="18.75" customHeight="1">
      <c r="A70" s="119">
        <v>63.0</v>
      </c>
      <c r="B70" s="190" t="str">
        <f t="shared" si="2"/>
        <v>#REF!</v>
      </c>
      <c r="C70" s="191" t="str">
        <f t="shared" si="3"/>
        <v>#REF!</v>
      </c>
      <c r="D70" s="192" t="str">
        <f t="shared" si="4"/>
        <v>#REF!</v>
      </c>
      <c r="E70" s="195" t="str">
        <f>'Passo 04 - Cálculo do Risco Res'!R68</f>
        <v>-</v>
      </c>
      <c r="F70" s="193" t="str">
        <f>IFERROR(VLOOKUP(D70,'Tabelas de Apoio'!AR95:AU617,3,0),"-")</f>
        <v>-</v>
      </c>
      <c r="G70" s="193" t="str">
        <f>IFERROR(VLOOKUP(F70,'Tabelas de Apoio'!$AQ$4:$AW$9,MATCH(E70,'Tabelas de Apoio'!$AQ$4:$AW$4,0),0),"-")</f>
        <v>-</v>
      </c>
      <c r="H70" s="196"/>
      <c r="I70" s="159"/>
    </row>
    <row r="71" ht="18.75" customHeight="1">
      <c r="A71" s="119">
        <v>64.0</v>
      </c>
      <c r="B71" s="190" t="str">
        <f t="shared" si="2"/>
        <v>#REF!</v>
      </c>
      <c r="C71" s="191" t="str">
        <f t="shared" si="3"/>
        <v>#REF!</v>
      </c>
      <c r="D71" s="192" t="str">
        <f t="shared" si="4"/>
        <v>#REF!</v>
      </c>
      <c r="E71" s="195" t="str">
        <f>'Passo 04 - Cálculo do Risco Res'!R69</f>
        <v>-</v>
      </c>
      <c r="F71" s="193" t="str">
        <f>IFERROR(VLOOKUP(D71,'Tabelas de Apoio'!AR96:AU618,3,0),"-")</f>
        <v>-</v>
      </c>
      <c r="G71" s="193" t="str">
        <f>IFERROR(VLOOKUP(F71,'Tabelas de Apoio'!$AQ$4:$AW$9,MATCH(E71,'Tabelas de Apoio'!$AQ$4:$AW$4,0),0),"-")</f>
        <v>-</v>
      </c>
      <c r="H71" s="196"/>
      <c r="I71" s="159"/>
    </row>
    <row r="72" ht="18.75" customHeight="1">
      <c r="A72" s="119">
        <v>65.0</v>
      </c>
      <c r="B72" s="190" t="str">
        <f t="shared" si="2"/>
        <v>#REF!</v>
      </c>
      <c r="C72" s="191" t="str">
        <f t="shared" si="3"/>
        <v>#REF!</v>
      </c>
      <c r="D72" s="192" t="str">
        <f t="shared" si="4"/>
        <v>#REF!</v>
      </c>
      <c r="E72" s="195" t="str">
        <f>'Passo 04 - Cálculo do Risco Res'!R70</f>
        <v>-</v>
      </c>
      <c r="F72" s="193" t="str">
        <f>IFERROR(VLOOKUP(D72,'Tabelas de Apoio'!AR97:AU619,3,0),"-")</f>
        <v>-</v>
      </c>
      <c r="G72" s="193" t="str">
        <f>IFERROR(VLOOKUP(F72,'Tabelas de Apoio'!$AQ$4:$AW$9,MATCH(E72,'Tabelas de Apoio'!$AQ$4:$AW$4,0),0),"-")</f>
        <v>-</v>
      </c>
      <c r="H72" s="196"/>
      <c r="I72" s="159"/>
    </row>
    <row r="73" ht="18.75" customHeight="1">
      <c r="A73" s="119">
        <v>66.0</v>
      </c>
      <c r="B73" s="190" t="str">
        <f t="shared" si="2"/>
        <v>#REF!</v>
      </c>
      <c r="C73" s="191" t="str">
        <f t="shared" si="3"/>
        <v>#REF!</v>
      </c>
      <c r="D73" s="192" t="str">
        <f t="shared" si="4"/>
        <v>#REF!</v>
      </c>
      <c r="E73" s="195" t="str">
        <f>'Passo 04 - Cálculo do Risco Res'!R71</f>
        <v>-</v>
      </c>
      <c r="F73" s="193" t="str">
        <f>IFERROR(VLOOKUP(D73,'Tabelas de Apoio'!AR98:AU620,3,0),"-")</f>
        <v>-</v>
      </c>
      <c r="G73" s="193" t="str">
        <f>IFERROR(VLOOKUP(F73,'Tabelas de Apoio'!$AQ$4:$AW$9,MATCH(E73,'Tabelas de Apoio'!$AQ$4:$AW$4,0),0),"-")</f>
        <v>-</v>
      </c>
      <c r="H73" s="196"/>
      <c r="I73" s="159"/>
    </row>
    <row r="74" ht="18.75" customHeight="1">
      <c r="A74" s="119">
        <v>67.0</v>
      </c>
      <c r="B74" s="190" t="str">
        <f t="shared" si="2"/>
        <v>#REF!</v>
      </c>
      <c r="C74" s="191" t="str">
        <f t="shared" si="3"/>
        <v>#REF!</v>
      </c>
      <c r="D74" s="192" t="str">
        <f t="shared" si="4"/>
        <v>#REF!</v>
      </c>
      <c r="E74" s="195" t="str">
        <f>'Passo 04 - Cálculo do Risco Res'!R72</f>
        <v>-</v>
      </c>
      <c r="F74" s="193" t="str">
        <f>IFERROR(VLOOKUP(D74,'Tabelas de Apoio'!AR99:AU621,3,0),"-")</f>
        <v>-</v>
      </c>
      <c r="G74" s="193" t="str">
        <f>IFERROR(VLOOKUP(F74,'Tabelas de Apoio'!$AQ$4:$AW$9,MATCH(E74,'Tabelas de Apoio'!$AQ$4:$AW$4,0),0),"-")</f>
        <v>-</v>
      </c>
      <c r="H74" s="196"/>
      <c r="I74" s="159"/>
    </row>
    <row r="75" ht="18.75" customHeight="1">
      <c r="A75" s="119">
        <v>68.0</v>
      </c>
      <c r="B75" s="190" t="str">
        <f t="shared" si="2"/>
        <v>#REF!</v>
      </c>
      <c r="C75" s="191" t="str">
        <f t="shared" si="3"/>
        <v>#REF!</v>
      </c>
      <c r="D75" s="192" t="str">
        <f t="shared" si="4"/>
        <v>#REF!</v>
      </c>
      <c r="E75" s="195" t="str">
        <f>'Passo 04 - Cálculo do Risco Res'!R73</f>
        <v>-</v>
      </c>
      <c r="F75" s="193" t="str">
        <f>IFERROR(VLOOKUP(D75,'Tabelas de Apoio'!AR100:AU622,3,0),"-")</f>
        <v>-</v>
      </c>
      <c r="G75" s="193" t="str">
        <f>IFERROR(VLOOKUP(F75,'Tabelas de Apoio'!$AQ$4:$AW$9,MATCH(E75,'Tabelas de Apoio'!$AQ$4:$AW$4,0),0),"-")</f>
        <v>-</v>
      </c>
      <c r="H75" s="196"/>
      <c r="I75" s="159"/>
    </row>
    <row r="76" ht="18.75" customHeight="1">
      <c r="A76" s="119">
        <v>69.0</v>
      </c>
      <c r="B76" s="190" t="str">
        <f t="shared" si="2"/>
        <v>#REF!</v>
      </c>
      <c r="C76" s="191" t="str">
        <f t="shared" si="3"/>
        <v>#REF!</v>
      </c>
      <c r="D76" s="192" t="str">
        <f t="shared" si="4"/>
        <v>#REF!</v>
      </c>
      <c r="E76" s="195" t="str">
        <f>'Passo 04 - Cálculo do Risco Res'!R74</f>
        <v>-</v>
      </c>
      <c r="F76" s="193" t="str">
        <f>IFERROR(VLOOKUP(D76,'Tabelas de Apoio'!AR101:AU623,3,0),"-")</f>
        <v>-</v>
      </c>
      <c r="G76" s="193" t="str">
        <f>IFERROR(VLOOKUP(F76,'Tabelas de Apoio'!$AQ$4:$AW$9,MATCH(E76,'Tabelas de Apoio'!$AQ$4:$AW$4,0),0),"-")</f>
        <v>-</v>
      </c>
      <c r="H76" s="196"/>
      <c r="I76" s="159"/>
    </row>
    <row r="77" ht="18.75" customHeight="1">
      <c r="A77" s="119">
        <v>70.0</v>
      </c>
      <c r="B77" s="190" t="str">
        <f t="shared" si="2"/>
        <v>#REF!</v>
      </c>
      <c r="C77" s="191" t="str">
        <f t="shared" si="3"/>
        <v>#REF!</v>
      </c>
      <c r="D77" s="192" t="str">
        <f t="shared" si="4"/>
        <v>#REF!</v>
      </c>
      <c r="E77" s="195" t="str">
        <f>'Passo 04 - Cálculo do Risco Res'!R75</f>
        <v>-</v>
      </c>
      <c r="F77" s="193" t="str">
        <f>IFERROR(VLOOKUP(D77,'Tabelas de Apoio'!AR102:AU624,3,0),"-")</f>
        <v>-</v>
      </c>
      <c r="G77" s="193" t="str">
        <f>IFERROR(VLOOKUP(F77,'Tabelas de Apoio'!$AQ$4:$AW$9,MATCH(E77,'Tabelas de Apoio'!$AQ$4:$AW$4,0),0),"-")</f>
        <v>-</v>
      </c>
      <c r="H77" s="196"/>
      <c r="I77" s="159"/>
    </row>
    <row r="78" ht="18.75" customHeight="1">
      <c r="A78" s="119">
        <v>71.0</v>
      </c>
      <c r="B78" s="190" t="str">
        <f t="shared" si="2"/>
        <v>#REF!</v>
      </c>
      <c r="C78" s="191" t="str">
        <f t="shared" si="3"/>
        <v>#REF!</v>
      </c>
      <c r="D78" s="192" t="str">
        <f t="shared" si="4"/>
        <v>#REF!</v>
      </c>
      <c r="E78" s="195" t="str">
        <f>'Passo 04 - Cálculo do Risco Res'!R76</f>
        <v>-</v>
      </c>
      <c r="F78" s="193" t="str">
        <f>IFERROR(VLOOKUP(D78,'Tabelas de Apoio'!AR103:AU625,3,0),"-")</f>
        <v>-</v>
      </c>
      <c r="G78" s="193" t="str">
        <f>IFERROR(VLOOKUP(F78,'Tabelas de Apoio'!$AQ$4:$AW$9,MATCH(E78,'Tabelas de Apoio'!$AQ$4:$AW$4,0),0),"-")</f>
        <v>-</v>
      </c>
      <c r="H78" s="196"/>
      <c r="I78" s="159"/>
    </row>
    <row r="79" ht="18.75" customHeight="1">
      <c r="A79" s="119">
        <v>72.0</v>
      </c>
      <c r="B79" s="190" t="str">
        <f t="shared" si="2"/>
        <v>#REF!</v>
      </c>
      <c r="C79" s="191" t="str">
        <f t="shared" si="3"/>
        <v>#REF!</v>
      </c>
      <c r="D79" s="192" t="str">
        <f t="shared" si="4"/>
        <v>#REF!</v>
      </c>
      <c r="E79" s="195" t="str">
        <f>'Passo 04 - Cálculo do Risco Res'!R77</f>
        <v>-</v>
      </c>
      <c r="F79" s="193" t="str">
        <f>IFERROR(VLOOKUP(D79,'Tabelas de Apoio'!AR104:AU626,3,0),"-")</f>
        <v>-</v>
      </c>
      <c r="G79" s="193" t="str">
        <f>IFERROR(VLOOKUP(F79,'Tabelas de Apoio'!$AQ$4:$AW$9,MATCH(E79,'Tabelas de Apoio'!$AQ$4:$AW$4,0),0),"-")</f>
        <v>-</v>
      </c>
      <c r="H79" s="196"/>
      <c r="I79" s="159"/>
    </row>
    <row r="80" ht="18.75" customHeight="1">
      <c r="A80" s="119">
        <v>73.0</v>
      </c>
      <c r="B80" s="190" t="str">
        <f t="shared" si="2"/>
        <v>#REF!</v>
      </c>
      <c r="C80" s="191" t="str">
        <f t="shared" si="3"/>
        <v>#REF!</v>
      </c>
      <c r="D80" s="192" t="str">
        <f t="shared" si="4"/>
        <v>#REF!</v>
      </c>
      <c r="E80" s="195" t="str">
        <f>'Passo 04 - Cálculo do Risco Res'!R78</f>
        <v>-</v>
      </c>
      <c r="F80" s="193" t="str">
        <f>IFERROR(VLOOKUP(D80,'Tabelas de Apoio'!AR105:AU627,3,0),"-")</f>
        <v>-</v>
      </c>
      <c r="G80" s="193" t="str">
        <f>IFERROR(VLOOKUP(F80,'Tabelas de Apoio'!$AQ$4:$AW$9,MATCH(E80,'Tabelas de Apoio'!$AQ$4:$AW$4,0),0),"-")</f>
        <v>-</v>
      </c>
      <c r="H80" s="196"/>
      <c r="I80" s="159"/>
    </row>
    <row r="81" ht="18.75" customHeight="1">
      <c r="A81" s="119">
        <v>74.0</v>
      </c>
      <c r="B81" s="190" t="str">
        <f t="shared" si="2"/>
        <v>#REF!</v>
      </c>
      <c r="C81" s="191" t="str">
        <f t="shared" si="3"/>
        <v>#REF!</v>
      </c>
      <c r="D81" s="192" t="str">
        <f t="shared" si="4"/>
        <v>#REF!</v>
      </c>
      <c r="E81" s="195" t="str">
        <f>'Passo 04 - Cálculo do Risco Res'!R79</f>
        <v>-</v>
      </c>
      <c r="F81" s="193" t="str">
        <f>IFERROR(VLOOKUP(D81,'Tabelas de Apoio'!AR106:AU628,3,0),"-")</f>
        <v>-</v>
      </c>
      <c r="G81" s="193" t="str">
        <f>IFERROR(VLOOKUP(F81,'Tabelas de Apoio'!$AQ$4:$AW$9,MATCH(E81,'Tabelas de Apoio'!$AQ$4:$AW$4,0),0),"-")</f>
        <v>-</v>
      </c>
      <c r="H81" s="196"/>
      <c r="I81" s="159"/>
    </row>
    <row r="82" ht="18.75" customHeight="1">
      <c r="A82" s="119">
        <v>75.0</v>
      </c>
      <c r="B82" s="190" t="str">
        <f t="shared" si="2"/>
        <v>#REF!</v>
      </c>
      <c r="C82" s="191" t="str">
        <f t="shared" si="3"/>
        <v>#REF!</v>
      </c>
      <c r="D82" s="192" t="str">
        <f t="shared" si="4"/>
        <v>#REF!</v>
      </c>
      <c r="E82" s="195" t="str">
        <f>'Passo 04 - Cálculo do Risco Res'!R80</f>
        <v>-</v>
      </c>
      <c r="F82" s="193" t="str">
        <f>IFERROR(VLOOKUP(D82,'Tabelas de Apoio'!AR107:AU629,3,0),"-")</f>
        <v>-</v>
      </c>
      <c r="G82" s="193" t="str">
        <f>IFERROR(VLOOKUP(F82,'Tabelas de Apoio'!$AQ$4:$AW$9,MATCH(E82,'Tabelas de Apoio'!$AQ$4:$AW$4,0),0),"-")</f>
        <v>-</v>
      </c>
      <c r="H82" s="196"/>
      <c r="I82" s="159"/>
    </row>
    <row r="83" ht="18.75" customHeight="1">
      <c r="A83" s="119">
        <v>76.0</v>
      </c>
      <c r="B83" s="190" t="str">
        <f t="shared" si="2"/>
        <v>#REF!</v>
      </c>
      <c r="C83" s="191" t="str">
        <f t="shared" si="3"/>
        <v>#REF!</v>
      </c>
      <c r="D83" s="192" t="str">
        <f t="shared" si="4"/>
        <v>#REF!</v>
      </c>
      <c r="E83" s="195" t="str">
        <f>'Passo 04 - Cálculo do Risco Res'!R81</f>
        <v>-</v>
      </c>
      <c r="F83" s="193" t="str">
        <f>IFERROR(VLOOKUP(D83,'Tabelas de Apoio'!AR108:AU630,3,0),"-")</f>
        <v>-</v>
      </c>
      <c r="G83" s="193" t="str">
        <f>IFERROR(VLOOKUP(F83,'Tabelas de Apoio'!$AQ$4:$AW$9,MATCH(E83,'Tabelas de Apoio'!$AQ$4:$AW$4,0),0),"-")</f>
        <v>-</v>
      </c>
      <c r="H83" s="196"/>
      <c r="I83" s="159"/>
    </row>
    <row r="84" ht="18.75" customHeight="1">
      <c r="A84" s="119">
        <v>77.0</v>
      </c>
      <c r="B84" s="190" t="str">
        <f t="shared" si="2"/>
        <v>#REF!</v>
      </c>
      <c r="C84" s="191" t="str">
        <f t="shared" si="3"/>
        <v>#REF!</v>
      </c>
      <c r="D84" s="192" t="str">
        <f t="shared" si="4"/>
        <v>#REF!</v>
      </c>
      <c r="E84" s="195" t="str">
        <f>'Passo 04 - Cálculo do Risco Res'!R82</f>
        <v>-</v>
      </c>
      <c r="F84" s="193" t="str">
        <f>IFERROR(VLOOKUP(D84,'Tabelas de Apoio'!AR109:AU631,3,0),"-")</f>
        <v>-</v>
      </c>
      <c r="G84" s="193" t="str">
        <f>IFERROR(VLOOKUP(F84,'Tabelas de Apoio'!$AQ$4:$AW$9,MATCH(E84,'Tabelas de Apoio'!$AQ$4:$AW$4,0),0),"-")</f>
        <v>-</v>
      </c>
      <c r="H84" s="196"/>
      <c r="I84" s="159"/>
    </row>
    <row r="85" ht="18.75" customHeight="1">
      <c r="A85" s="119">
        <v>78.0</v>
      </c>
      <c r="B85" s="190" t="str">
        <f t="shared" si="2"/>
        <v>#REF!</v>
      </c>
      <c r="C85" s="191" t="str">
        <f t="shared" si="3"/>
        <v>#REF!</v>
      </c>
      <c r="D85" s="192" t="str">
        <f t="shared" si="4"/>
        <v>#REF!</v>
      </c>
      <c r="E85" s="195" t="str">
        <f>'Passo 04 - Cálculo do Risco Res'!R83</f>
        <v>-</v>
      </c>
      <c r="F85" s="193" t="str">
        <f>IFERROR(VLOOKUP(D85,'Tabelas de Apoio'!AR110:AU632,3,0),"-")</f>
        <v>-</v>
      </c>
      <c r="G85" s="193" t="str">
        <f>IFERROR(VLOOKUP(F85,'Tabelas de Apoio'!$AQ$4:$AW$9,MATCH(E85,'Tabelas de Apoio'!$AQ$4:$AW$4,0),0),"-")</f>
        <v>-</v>
      </c>
      <c r="H85" s="196"/>
      <c r="I85" s="159"/>
    </row>
    <row r="86" ht="18.75" customHeight="1">
      <c r="A86" s="119">
        <v>79.0</v>
      </c>
      <c r="B86" s="190" t="str">
        <f t="shared" si="2"/>
        <v>#REF!</v>
      </c>
      <c r="C86" s="191" t="str">
        <f t="shared" si="3"/>
        <v>#REF!</v>
      </c>
      <c r="D86" s="192" t="str">
        <f t="shared" si="4"/>
        <v>#REF!</v>
      </c>
      <c r="E86" s="195" t="str">
        <f>'Passo 04 - Cálculo do Risco Res'!R84</f>
        <v>-</v>
      </c>
      <c r="F86" s="193" t="str">
        <f>IFERROR(VLOOKUP(D86,'Tabelas de Apoio'!AR111:AU633,3,0),"-")</f>
        <v>-</v>
      </c>
      <c r="G86" s="193" t="str">
        <f>IFERROR(VLOOKUP(F86,'Tabelas de Apoio'!$AQ$4:$AW$9,MATCH(E86,'Tabelas de Apoio'!$AQ$4:$AW$4,0),0),"-")</f>
        <v>-</v>
      </c>
      <c r="H86" s="196"/>
      <c r="I86" s="159"/>
    </row>
    <row r="87" ht="18.75" customHeight="1">
      <c r="A87" s="119">
        <v>80.0</v>
      </c>
      <c r="B87" s="190" t="str">
        <f t="shared" si="2"/>
        <v>#REF!</v>
      </c>
      <c r="C87" s="191" t="str">
        <f t="shared" si="3"/>
        <v>#REF!</v>
      </c>
      <c r="D87" s="192" t="str">
        <f t="shared" si="4"/>
        <v>#REF!</v>
      </c>
      <c r="E87" s="195" t="str">
        <f>'Passo 04 - Cálculo do Risco Res'!R85</f>
        <v>-</v>
      </c>
      <c r="F87" s="193" t="str">
        <f>IFERROR(VLOOKUP(D87,'Tabelas de Apoio'!AR614:AU634,3,0),"-")</f>
        <v>-</v>
      </c>
      <c r="G87" s="193" t="str">
        <f>IFERROR(VLOOKUP(F87,'Tabelas de Apoio'!$AQ$4:$AW$9,MATCH(E87,'Tabelas de Apoio'!$AQ$4:$AW$4,0),0),"-")</f>
        <v>-</v>
      </c>
      <c r="H87" s="196"/>
      <c r="I87" s="159"/>
    </row>
    <row r="88" ht="18.75" customHeight="1">
      <c r="A88" s="119">
        <v>81.0</v>
      </c>
      <c r="B88" s="190" t="str">
        <f t="shared" si="2"/>
        <v>#REF!</v>
      </c>
      <c r="C88" s="191" t="str">
        <f t="shared" si="3"/>
        <v>#REF!</v>
      </c>
      <c r="D88" s="192" t="str">
        <f t="shared" si="4"/>
        <v>#REF!</v>
      </c>
      <c r="E88" s="195" t="str">
        <f>'Passo 04 - Cálculo do Risco Res'!R86</f>
        <v>-</v>
      </c>
      <c r="F88" s="193" t="str">
        <f>IFERROR(VLOOKUP(D88,'Tabelas de Apoio'!AR615:AU635,3,0),"-")</f>
        <v>-</v>
      </c>
      <c r="G88" s="193" t="str">
        <f>IFERROR(VLOOKUP(F88,'Tabelas de Apoio'!$AQ$4:$AW$9,MATCH(E88,'Tabelas de Apoio'!$AQ$4:$AW$4,0),0),"-")</f>
        <v>-</v>
      </c>
      <c r="H88" s="196"/>
      <c r="I88" s="159"/>
    </row>
    <row r="89" ht="18.75" customHeight="1">
      <c r="A89" s="119">
        <v>82.0</v>
      </c>
      <c r="B89" s="190" t="str">
        <f t="shared" si="2"/>
        <v>#REF!</v>
      </c>
      <c r="C89" s="191" t="str">
        <f t="shared" si="3"/>
        <v>#REF!</v>
      </c>
      <c r="D89" s="192" t="str">
        <f t="shared" si="4"/>
        <v>#REF!</v>
      </c>
      <c r="E89" s="195" t="str">
        <f>'Passo 04 - Cálculo do Risco Res'!R87</f>
        <v>-</v>
      </c>
      <c r="F89" s="193" t="str">
        <f>IFERROR(VLOOKUP(D89,'Tabelas de Apoio'!AR616:AU636,3,0),"-")</f>
        <v>-</v>
      </c>
      <c r="G89" s="193" t="str">
        <f>IFERROR(VLOOKUP(F89,'Tabelas de Apoio'!$AQ$4:$AW$9,MATCH(E89,'Tabelas de Apoio'!$AQ$4:$AW$4,0),0),"-")</f>
        <v>-</v>
      </c>
      <c r="H89" s="196"/>
      <c r="I89" s="159"/>
    </row>
    <row r="90" ht="18.75" customHeight="1">
      <c r="A90" s="119">
        <v>83.0</v>
      </c>
      <c r="B90" s="190" t="str">
        <f t="shared" si="2"/>
        <v>#REF!</v>
      </c>
      <c r="C90" s="191" t="str">
        <f t="shared" si="3"/>
        <v>#REF!</v>
      </c>
      <c r="D90" s="192" t="str">
        <f t="shared" si="4"/>
        <v>#REF!</v>
      </c>
      <c r="E90" s="195" t="str">
        <f>'Passo 04 - Cálculo do Risco Res'!R88</f>
        <v>-</v>
      </c>
      <c r="F90" s="193" t="str">
        <f>IFERROR(VLOOKUP(D90,'Tabelas de Apoio'!AR617:AU637,3,0),"-")</f>
        <v>-</v>
      </c>
      <c r="G90" s="193" t="str">
        <f>IFERROR(VLOOKUP(F90,'Tabelas de Apoio'!$AQ$4:$AW$9,MATCH(E90,'Tabelas de Apoio'!$AQ$4:$AW$4,0),0),"-")</f>
        <v>-</v>
      </c>
      <c r="H90" s="196"/>
      <c r="I90" s="159"/>
    </row>
    <row r="91" ht="18.75" customHeight="1">
      <c r="A91" s="119">
        <v>84.0</v>
      </c>
      <c r="B91" s="190" t="str">
        <f t="shared" si="2"/>
        <v>#REF!</v>
      </c>
      <c r="C91" s="191" t="str">
        <f t="shared" si="3"/>
        <v>#REF!</v>
      </c>
      <c r="D91" s="192" t="str">
        <f t="shared" si="4"/>
        <v>#REF!</v>
      </c>
      <c r="E91" s="195" t="str">
        <f>'Passo 04 - Cálculo do Risco Res'!R89</f>
        <v>-</v>
      </c>
      <c r="F91" s="193" t="str">
        <f>IFERROR(VLOOKUP(D91,'Tabelas de Apoio'!AR618:AU638,3,0),"-")</f>
        <v>-</v>
      </c>
      <c r="G91" s="193" t="str">
        <f>IFERROR(VLOOKUP(F91,'Tabelas de Apoio'!$AQ$4:$AW$9,MATCH(E91,'Tabelas de Apoio'!$AQ$4:$AW$4,0),0),"-")</f>
        <v>-</v>
      </c>
      <c r="H91" s="196"/>
      <c r="I91" s="159"/>
    </row>
    <row r="92" ht="18.75" customHeight="1">
      <c r="A92" s="119">
        <v>85.0</v>
      </c>
      <c r="B92" s="190" t="str">
        <f t="shared" si="2"/>
        <v>#REF!</v>
      </c>
      <c r="C92" s="191" t="str">
        <f t="shared" si="3"/>
        <v>#REF!</v>
      </c>
      <c r="D92" s="192" t="str">
        <f t="shared" si="4"/>
        <v>#REF!</v>
      </c>
      <c r="E92" s="195" t="str">
        <f>'Passo 04 - Cálculo do Risco Res'!R90</f>
        <v>-</v>
      </c>
      <c r="F92" s="193" t="str">
        <f>IFERROR(VLOOKUP(D92,'Tabelas de Apoio'!AR619:AU639,3,0),"-")</f>
        <v>-</v>
      </c>
      <c r="G92" s="193" t="str">
        <f>IFERROR(VLOOKUP(F92,'Tabelas de Apoio'!$AQ$4:$AW$9,MATCH(E92,'Tabelas de Apoio'!$AQ$4:$AW$4,0),0),"-")</f>
        <v>-</v>
      </c>
      <c r="H92" s="196"/>
      <c r="I92" s="159"/>
    </row>
    <row r="93" ht="18.75" customHeight="1">
      <c r="A93" s="119">
        <v>86.0</v>
      </c>
      <c r="B93" s="190" t="str">
        <f t="shared" si="2"/>
        <v>#REF!</v>
      </c>
      <c r="C93" s="191" t="str">
        <f t="shared" si="3"/>
        <v>#REF!</v>
      </c>
      <c r="D93" s="192" t="str">
        <f t="shared" si="4"/>
        <v>#REF!</v>
      </c>
      <c r="E93" s="195" t="str">
        <f>'Passo 04 - Cálculo do Risco Res'!R91</f>
        <v>-</v>
      </c>
      <c r="F93" s="193" t="str">
        <f>IFERROR(VLOOKUP(D93,'Tabelas de Apoio'!AR620:AU640,3,0),"-")</f>
        <v>-</v>
      </c>
      <c r="G93" s="193" t="str">
        <f>IFERROR(VLOOKUP(F93,'Tabelas de Apoio'!$AQ$4:$AW$9,MATCH(E93,'Tabelas de Apoio'!$AQ$4:$AW$4,0),0),"-")</f>
        <v>-</v>
      </c>
      <c r="H93" s="196"/>
      <c r="I93" s="159"/>
    </row>
    <row r="94" ht="18.75" customHeight="1">
      <c r="A94" s="119">
        <v>87.0</v>
      </c>
      <c r="B94" s="190" t="str">
        <f t="shared" si="2"/>
        <v>#REF!</v>
      </c>
      <c r="C94" s="191" t="str">
        <f t="shared" si="3"/>
        <v>#REF!</v>
      </c>
      <c r="D94" s="192" t="str">
        <f t="shared" si="4"/>
        <v>#REF!</v>
      </c>
      <c r="E94" s="195" t="str">
        <f>'Passo 04 - Cálculo do Risco Res'!R92</f>
        <v>-</v>
      </c>
      <c r="F94" s="193" t="str">
        <f>IFERROR(VLOOKUP(D94,'Tabelas de Apoio'!AR621:AU641,3,0),"-")</f>
        <v>-</v>
      </c>
      <c r="G94" s="193" t="str">
        <f>IFERROR(VLOOKUP(F94,'Tabelas de Apoio'!$AQ$4:$AW$9,MATCH(E94,'Tabelas de Apoio'!$AQ$4:$AW$4,0),0),"-")</f>
        <v>-</v>
      </c>
      <c r="H94" s="196"/>
      <c r="I94" s="159"/>
    </row>
    <row r="95" ht="18.75" customHeight="1">
      <c r="A95" s="119">
        <v>88.0</v>
      </c>
      <c r="B95" s="190" t="str">
        <f t="shared" si="2"/>
        <v>#REF!</v>
      </c>
      <c r="C95" s="191" t="str">
        <f t="shared" si="3"/>
        <v>#REF!</v>
      </c>
      <c r="D95" s="192" t="str">
        <f t="shared" si="4"/>
        <v>#REF!</v>
      </c>
      <c r="E95" s="195" t="str">
        <f>'Passo 04 - Cálculo do Risco Res'!R93</f>
        <v>-</v>
      </c>
      <c r="F95" s="193" t="str">
        <f>IFERROR(VLOOKUP(D95,'Tabelas de Apoio'!AR622:AU642,3,0),"-")</f>
        <v>-</v>
      </c>
      <c r="G95" s="193" t="str">
        <f>IFERROR(VLOOKUP(F95,'Tabelas de Apoio'!$AQ$4:$AW$9,MATCH(E95,'Tabelas de Apoio'!$AQ$4:$AW$4,0),0),"-")</f>
        <v>-</v>
      </c>
      <c r="H95" s="196"/>
      <c r="I95" s="159"/>
    </row>
    <row r="96" ht="18.75" customHeight="1">
      <c r="A96" s="119">
        <v>89.0</v>
      </c>
      <c r="B96" s="190" t="str">
        <f t="shared" si="2"/>
        <v>#REF!</v>
      </c>
      <c r="C96" s="191" t="str">
        <f t="shared" si="3"/>
        <v>#REF!</v>
      </c>
      <c r="D96" s="192" t="str">
        <f t="shared" si="4"/>
        <v>#REF!</v>
      </c>
      <c r="E96" s="195" t="str">
        <f>'Passo 04 - Cálculo do Risco Res'!R94</f>
        <v>-</v>
      </c>
      <c r="F96" s="193" t="str">
        <f>IFERROR(VLOOKUP(D96,'Tabelas de Apoio'!AR623:AU643,3,0),"-")</f>
        <v>-</v>
      </c>
      <c r="G96" s="193" t="str">
        <f>IFERROR(VLOOKUP(F96,'Tabelas de Apoio'!$AQ$4:$AW$9,MATCH(E96,'Tabelas de Apoio'!$AQ$4:$AW$4,0),0),"-")</f>
        <v>-</v>
      </c>
      <c r="H96" s="196"/>
      <c r="I96" s="159"/>
    </row>
    <row r="97" ht="18.75" customHeight="1">
      <c r="A97" s="119">
        <v>90.0</v>
      </c>
      <c r="B97" s="190" t="str">
        <f t="shared" si="2"/>
        <v>#REF!</v>
      </c>
      <c r="C97" s="191" t="str">
        <f t="shared" si="3"/>
        <v>#REF!</v>
      </c>
      <c r="D97" s="192" t="str">
        <f t="shared" si="4"/>
        <v>#REF!</v>
      </c>
      <c r="E97" s="195" t="str">
        <f>'Passo 04 - Cálculo do Risco Res'!R95</f>
        <v>-</v>
      </c>
      <c r="F97" s="193" t="str">
        <f>IFERROR(VLOOKUP(D97,'Tabelas de Apoio'!AR624:AU644,3,0),"-")</f>
        <v>-</v>
      </c>
      <c r="G97" s="193" t="str">
        <f>IFERROR(VLOOKUP(F97,'Tabelas de Apoio'!$AQ$4:$AW$9,MATCH(E97,'Tabelas de Apoio'!$AQ$4:$AW$4,0),0),"-")</f>
        <v>-</v>
      </c>
      <c r="H97" s="196"/>
      <c r="I97" s="159"/>
    </row>
    <row r="98" ht="18.75" customHeight="1">
      <c r="A98" s="119">
        <v>91.0</v>
      </c>
      <c r="B98" s="190" t="str">
        <f t="shared" si="2"/>
        <v>#REF!</v>
      </c>
      <c r="C98" s="191" t="str">
        <f t="shared" si="3"/>
        <v>#REF!</v>
      </c>
      <c r="D98" s="192" t="str">
        <f t="shared" si="4"/>
        <v>#REF!</v>
      </c>
      <c r="E98" s="195" t="str">
        <f>'Passo 04 - Cálculo do Risco Res'!R96</f>
        <v>-</v>
      </c>
      <c r="F98" s="193" t="str">
        <f>IFERROR(VLOOKUP(D98,'Tabelas de Apoio'!AR625:AU645,3,0),"-")</f>
        <v>-</v>
      </c>
      <c r="G98" s="193" t="str">
        <f>IFERROR(VLOOKUP(F98,'Tabelas de Apoio'!$AQ$4:$AW$9,MATCH(E98,'Tabelas de Apoio'!$AQ$4:$AW$4,0),0),"-")</f>
        <v>-</v>
      </c>
      <c r="H98" s="196"/>
      <c r="I98" s="159"/>
    </row>
    <row r="99" ht="18.75" customHeight="1">
      <c r="A99" s="119">
        <v>92.0</v>
      </c>
      <c r="B99" s="190" t="str">
        <f t="shared" si="2"/>
        <v>#REF!</v>
      </c>
      <c r="C99" s="191" t="str">
        <f t="shared" si="3"/>
        <v>#REF!</v>
      </c>
      <c r="D99" s="192" t="str">
        <f t="shared" si="4"/>
        <v>#REF!</v>
      </c>
      <c r="E99" s="195" t="str">
        <f>'Passo 04 - Cálculo do Risco Res'!R97</f>
        <v>-</v>
      </c>
      <c r="F99" s="193" t="str">
        <f>IFERROR(VLOOKUP(D99,'Tabelas de Apoio'!AR626:AU646,3,0),"-")</f>
        <v>-</v>
      </c>
      <c r="G99" s="193" t="str">
        <f>IFERROR(VLOOKUP(F99,'Tabelas de Apoio'!$AQ$4:$AW$9,MATCH(E99,'Tabelas de Apoio'!$AQ$4:$AW$4,0),0),"-")</f>
        <v>-</v>
      </c>
      <c r="H99" s="196"/>
      <c r="I99" s="159"/>
    </row>
    <row r="100" ht="18.75" customHeight="1">
      <c r="A100" s="119">
        <v>93.0</v>
      </c>
      <c r="B100" s="190" t="str">
        <f t="shared" si="2"/>
        <v>#REF!</v>
      </c>
      <c r="C100" s="191" t="str">
        <f t="shared" si="3"/>
        <v>#REF!</v>
      </c>
      <c r="D100" s="192" t="str">
        <f t="shared" si="4"/>
        <v>#REF!</v>
      </c>
      <c r="E100" s="195" t="str">
        <f>'Passo 04 - Cálculo do Risco Res'!R98</f>
        <v>-</v>
      </c>
      <c r="F100" s="193" t="str">
        <f>IFERROR(VLOOKUP(D100,'Tabelas de Apoio'!AR627:AU647,3,0),"-")</f>
        <v>-</v>
      </c>
      <c r="G100" s="193" t="str">
        <f>IFERROR(VLOOKUP(F100,'Tabelas de Apoio'!$AQ$4:$AW$9,MATCH(E100,'Tabelas de Apoio'!$AQ$4:$AW$4,0),0),"-")</f>
        <v>-</v>
      </c>
      <c r="H100" s="196"/>
      <c r="I100" s="159"/>
    </row>
    <row r="101" ht="18.75" customHeight="1">
      <c r="A101" s="119">
        <v>94.0</v>
      </c>
      <c r="B101" s="190" t="str">
        <f t="shared" si="2"/>
        <v>#REF!</v>
      </c>
      <c r="C101" s="191" t="str">
        <f t="shared" si="3"/>
        <v>#REF!</v>
      </c>
      <c r="D101" s="192" t="str">
        <f t="shared" si="4"/>
        <v>#REF!</v>
      </c>
      <c r="E101" s="195" t="str">
        <f>'Passo 04 - Cálculo do Risco Res'!R99</f>
        <v>-</v>
      </c>
      <c r="F101" s="193" t="str">
        <f>IFERROR(VLOOKUP(D101,'Tabelas de Apoio'!AR628:AU648,3,0),"-")</f>
        <v>-</v>
      </c>
      <c r="G101" s="193" t="str">
        <f>IFERROR(VLOOKUP(F101,'Tabelas de Apoio'!$AQ$4:$AW$9,MATCH(E101,'Tabelas de Apoio'!$AQ$4:$AW$4,0),0),"-")</f>
        <v>-</v>
      </c>
      <c r="H101" s="196"/>
      <c r="I101" s="159"/>
    </row>
    <row r="102" ht="18.75" customHeight="1">
      <c r="A102" s="119">
        <v>95.0</v>
      </c>
      <c r="B102" s="190" t="str">
        <f t="shared" si="2"/>
        <v>#REF!</v>
      </c>
      <c r="C102" s="191" t="str">
        <f t="shared" si="3"/>
        <v>#REF!</v>
      </c>
      <c r="D102" s="192" t="str">
        <f t="shared" si="4"/>
        <v>#REF!</v>
      </c>
      <c r="E102" s="195" t="str">
        <f>'Passo 04 - Cálculo do Risco Res'!R100</f>
        <v>-</v>
      </c>
      <c r="F102" s="193" t="str">
        <f>IFERROR(VLOOKUP(D102,'Tabelas de Apoio'!AR629:AU649,3,0),"-")</f>
        <v>-</v>
      </c>
      <c r="G102" s="193" t="str">
        <f>IFERROR(VLOOKUP(F102,'Tabelas de Apoio'!$AQ$4:$AW$9,MATCH(E102,'Tabelas de Apoio'!$AQ$4:$AW$4,0),0),"-")</f>
        <v>-</v>
      </c>
      <c r="H102" s="196"/>
      <c r="I102" s="159"/>
    </row>
    <row r="103" ht="18.75" customHeight="1">
      <c r="A103" s="119">
        <v>96.0</v>
      </c>
      <c r="B103" s="190" t="str">
        <f t="shared" si="2"/>
        <v>#REF!</v>
      </c>
      <c r="C103" s="191" t="str">
        <f t="shared" si="3"/>
        <v>#REF!</v>
      </c>
      <c r="D103" s="192" t="str">
        <f t="shared" si="4"/>
        <v>#REF!</v>
      </c>
      <c r="E103" s="195" t="str">
        <f>'Passo 04 - Cálculo do Risco Res'!R101</f>
        <v>-</v>
      </c>
      <c r="F103" s="193" t="str">
        <f>IFERROR(VLOOKUP(D103,'Tabelas de Apoio'!AR630:AU650,3,0),"-")</f>
        <v>-</v>
      </c>
      <c r="G103" s="193" t="str">
        <f>IFERROR(VLOOKUP(F103,'Tabelas de Apoio'!$AQ$4:$AW$9,MATCH(E103,'Tabelas de Apoio'!$AQ$4:$AW$4,0),0),"-")</f>
        <v>-</v>
      </c>
      <c r="H103" s="196"/>
      <c r="I103" s="159"/>
    </row>
    <row r="104" ht="18.75" customHeight="1">
      <c r="A104" s="119">
        <v>97.0</v>
      </c>
      <c r="B104" s="190" t="str">
        <f t="shared" si="2"/>
        <v>#REF!</v>
      </c>
      <c r="C104" s="191" t="str">
        <f t="shared" si="3"/>
        <v>#REF!</v>
      </c>
      <c r="D104" s="192" t="str">
        <f t="shared" si="4"/>
        <v>#REF!</v>
      </c>
      <c r="E104" s="195" t="str">
        <f>'Passo 04 - Cálculo do Risco Res'!R102</f>
        <v>-</v>
      </c>
      <c r="F104" s="193" t="str">
        <f>IFERROR(VLOOKUP(D104,'Tabelas de Apoio'!AR631:AU651,3,0),"-")</f>
        <v>-</v>
      </c>
      <c r="G104" s="193" t="str">
        <f>IFERROR(VLOOKUP(F104,'Tabelas de Apoio'!$AQ$4:$AW$9,MATCH(E104,'Tabelas de Apoio'!$AQ$4:$AW$4,0),0),"-")</f>
        <v>-</v>
      </c>
      <c r="H104" s="196"/>
      <c r="I104" s="159"/>
    </row>
    <row r="105" ht="18.75" customHeight="1">
      <c r="A105" s="119">
        <v>98.0</v>
      </c>
      <c r="B105" s="190" t="str">
        <f t="shared" si="2"/>
        <v>#REF!</v>
      </c>
      <c r="C105" s="191" t="str">
        <f t="shared" si="3"/>
        <v>#REF!</v>
      </c>
      <c r="D105" s="192" t="str">
        <f t="shared" si="4"/>
        <v>#REF!</v>
      </c>
      <c r="E105" s="195" t="str">
        <f>'Passo 04 - Cálculo do Risco Res'!R103</f>
        <v>-</v>
      </c>
      <c r="F105" s="193" t="str">
        <f>IFERROR(VLOOKUP(D105,'Tabelas de Apoio'!AR632:AU652,3,0),"-")</f>
        <v>-</v>
      </c>
      <c r="G105" s="193" t="str">
        <f>IFERROR(VLOOKUP(F105,'Tabelas de Apoio'!$AQ$4:$AW$9,MATCH(E105,'Tabelas de Apoio'!$AQ$4:$AW$4,0),0),"-")</f>
        <v>-</v>
      </c>
      <c r="H105" s="196"/>
      <c r="I105" s="159"/>
    </row>
    <row r="106" ht="18.75" customHeight="1">
      <c r="A106" s="119">
        <v>99.0</v>
      </c>
      <c r="B106" s="190" t="str">
        <f t="shared" si="2"/>
        <v>#REF!</v>
      </c>
      <c r="C106" s="191" t="str">
        <f t="shared" si="3"/>
        <v>#REF!</v>
      </c>
      <c r="D106" s="192" t="str">
        <f t="shared" si="4"/>
        <v>#REF!</v>
      </c>
      <c r="E106" s="195" t="str">
        <f>'Passo 04 - Cálculo do Risco Res'!R104</f>
        <v>-</v>
      </c>
      <c r="F106" s="193" t="str">
        <f>IFERROR(VLOOKUP(D106,'Tabelas de Apoio'!AR633:AU653,3,0),"-")</f>
        <v>-</v>
      </c>
      <c r="G106" s="193" t="str">
        <f>IFERROR(VLOOKUP(F106,'Tabelas de Apoio'!$AQ$4:$AW$9,MATCH(E106,'Tabelas de Apoio'!$AQ$4:$AW$4,0),0),"-")</f>
        <v>-</v>
      </c>
      <c r="H106" s="196"/>
      <c r="I106" s="159"/>
    </row>
    <row r="107" ht="18.75" customHeight="1">
      <c r="A107" s="119">
        <v>100.0</v>
      </c>
      <c r="B107" s="197" t="str">
        <f t="shared" si="2"/>
        <v>#REF!</v>
      </c>
      <c r="C107" s="198" t="str">
        <f t="shared" si="3"/>
        <v>#REF!</v>
      </c>
      <c r="D107" s="199" t="str">
        <f t="shared" si="4"/>
        <v>#REF!</v>
      </c>
      <c r="E107" s="200" t="str">
        <f>'Passo 04 - Cálculo do Risco Res'!R105</f>
        <v>-</v>
      </c>
      <c r="F107" s="201" t="str">
        <f>IFERROR(VLOOKUP(D107,'Tabelas de Apoio'!AR634:AU654,3,0),"-")</f>
        <v>-</v>
      </c>
      <c r="G107" s="200" t="str">
        <f>IFERROR(VLOOKUP(F107,'Tabelas de Apoio'!$AQ$4:$AW$9,MATCH(E107,'Tabelas de Apoio'!$AQ$4:$AW$4,0),0),"-")</f>
        <v>-</v>
      </c>
      <c r="H107" s="202"/>
      <c r="I107" s="159"/>
    </row>
    <row r="108">
      <c r="A108" s="119"/>
      <c r="B108" s="119"/>
      <c r="C108" s="119"/>
      <c r="D108" s="119"/>
      <c r="E108" s="119"/>
      <c r="F108" s="119"/>
      <c r="G108" s="119"/>
      <c r="H108" s="203"/>
      <c r="I108" s="119"/>
    </row>
  </sheetData>
  <mergeCells count="9">
    <mergeCell ref="F5:F6"/>
    <mergeCell ref="G5:G6"/>
    <mergeCell ref="B3:H3"/>
    <mergeCell ref="B4:B6"/>
    <mergeCell ref="C4:C6"/>
    <mergeCell ref="D4:D6"/>
    <mergeCell ref="E4:E6"/>
    <mergeCell ref="F4:G4"/>
    <mergeCell ref="H4:H6"/>
  </mergeCells>
  <conditionalFormatting sqref="H7:H107">
    <cfRule type="cellIs" dxfId="3" priority="1" operator="equal">
      <formula>"REDUZIR / MITIGAR"</formula>
    </cfRule>
  </conditionalFormatting>
  <conditionalFormatting sqref="H7:H107">
    <cfRule type="cellIs" dxfId="1" priority="2" operator="equal">
      <formula>"EVITAR"</formula>
    </cfRule>
  </conditionalFormatting>
  <conditionalFormatting sqref="H7:H107">
    <cfRule type="cellIs" dxfId="4" priority="3" operator="equal">
      <formula>"COMPARTILHAR / TRANSFERIR"</formula>
    </cfRule>
  </conditionalFormatting>
  <conditionalFormatting sqref="H7:H107">
    <cfRule type="cellIs" dxfId="5" priority="4" operator="equal">
      <formula>"ACEITAR"</formula>
    </cfRule>
  </conditionalFormatting>
  <dataValidations>
    <dataValidation type="list" allowBlank="1" sqref="H8:H107">
      <formula1>'Tabelas de Apoio'!$AQ$20:$AQ$23</formula1>
    </dataValidation>
  </dataValidations>
  <printOptions horizontalCentered="1"/>
  <pageMargins bottom="0.39375" footer="0.0" header="0.0" left="0.0" right="0.0" top="0.393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CDC64"/>
    <outlinePr summaryBelow="0" summaryRight="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 outlineLevelCol="2" outlineLevelRow="1"/>
  <cols>
    <col customWidth="1" min="1" max="1" width="3.38"/>
    <col customWidth="1" min="2" max="2" width="37.38" outlineLevel="1"/>
    <col customWidth="1" min="3" max="3" width="45.38"/>
    <col customWidth="1" min="4" max="4" width="42.88"/>
    <col customWidth="1" min="5" max="5" width="26.88"/>
    <col customWidth="1" min="6" max="6" width="26.88" outlineLevel="1"/>
    <col customWidth="1" min="7" max="7" width="82.13" outlineLevel="1"/>
    <col customWidth="1" min="8" max="8" width="16.5" outlineLevel="2"/>
    <col customWidth="1" min="9" max="9" width="28.5" outlineLevel="1"/>
    <col customWidth="1" min="10" max="11" width="31.63" outlineLevel="1"/>
    <col customWidth="1" min="12" max="13" width="13.88" outlineLevel="1"/>
    <col customWidth="1" min="14" max="14" width="18.0"/>
    <col customWidth="1" min="15" max="15" width="7.88"/>
  </cols>
  <sheetData>
    <row r="1" ht="12.0" customHeight="1">
      <c r="A1" s="59"/>
      <c r="B1" s="204" t="s">
        <v>84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21.0" customHeight="1">
      <c r="A2" s="155"/>
      <c r="B2" s="204" t="s">
        <v>85</v>
      </c>
      <c r="C2" s="156"/>
      <c r="D2" s="157"/>
      <c r="E2" s="157"/>
      <c r="F2" s="157"/>
      <c r="G2" s="205"/>
      <c r="H2" s="205"/>
      <c r="I2" s="205"/>
      <c r="J2" s="205"/>
      <c r="K2" s="205"/>
      <c r="L2" s="59"/>
      <c r="M2" s="206"/>
      <c r="N2" s="206"/>
      <c r="O2" s="159"/>
    </row>
    <row r="3" ht="43.5" customHeight="1" outlineLevel="1">
      <c r="A3" s="160"/>
      <c r="B3" s="207" t="s">
        <v>86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159"/>
    </row>
    <row r="4" ht="37.5" customHeight="1" outlineLevel="1">
      <c r="A4" s="160"/>
      <c r="B4" s="210" t="s">
        <v>12</v>
      </c>
      <c r="C4" s="211" t="s">
        <v>55</v>
      </c>
      <c r="D4" s="211" t="s">
        <v>74</v>
      </c>
      <c r="E4" s="212" t="s">
        <v>75</v>
      </c>
      <c r="F4" s="213" t="s">
        <v>77</v>
      </c>
      <c r="G4" s="214" t="s">
        <v>87</v>
      </c>
      <c r="H4" s="215"/>
      <c r="I4" s="215"/>
      <c r="J4" s="215"/>
      <c r="K4" s="215"/>
      <c r="L4" s="215"/>
      <c r="M4" s="215"/>
      <c r="N4" s="216"/>
      <c r="O4" s="159"/>
    </row>
    <row r="5" ht="26.25" customHeight="1" outlineLevel="1">
      <c r="A5" s="160"/>
      <c r="B5" s="217"/>
      <c r="C5" s="173"/>
      <c r="D5" s="173"/>
      <c r="E5" s="174"/>
      <c r="F5" s="173"/>
      <c r="G5" s="218" t="s">
        <v>88</v>
      </c>
      <c r="H5" s="75"/>
      <c r="I5" s="76"/>
      <c r="J5" s="219" t="s">
        <v>89</v>
      </c>
      <c r="K5" s="220" t="s">
        <v>90</v>
      </c>
      <c r="L5" s="221" t="s">
        <v>91</v>
      </c>
      <c r="M5" s="76"/>
      <c r="N5" s="222" t="s">
        <v>92</v>
      </c>
      <c r="O5" s="159"/>
    </row>
    <row r="6" ht="38.25" customHeight="1" outlineLevel="1">
      <c r="A6" s="160"/>
      <c r="B6" s="223"/>
      <c r="C6" s="179"/>
      <c r="D6" s="179"/>
      <c r="E6" s="180"/>
      <c r="F6" s="224"/>
      <c r="G6" s="225" t="s">
        <v>64</v>
      </c>
      <c r="H6" s="226" t="s">
        <v>93</v>
      </c>
      <c r="I6" s="227" t="s">
        <v>94</v>
      </c>
      <c r="J6" s="228" t="s">
        <v>95</v>
      </c>
      <c r="K6" s="229" t="s">
        <v>96</v>
      </c>
      <c r="L6" s="228" t="s">
        <v>97</v>
      </c>
      <c r="M6" s="229" t="s">
        <v>98</v>
      </c>
      <c r="N6" s="230"/>
      <c r="O6" s="159"/>
    </row>
    <row r="7" hidden="1">
      <c r="A7" s="182"/>
      <c r="B7" s="183" t="str">
        <f t="shared" ref="B7:E7" si="1">B4</f>
        <v>PROCESSO</v>
      </c>
      <c r="C7" s="185" t="str">
        <f t="shared" si="1"/>
        <v>EVENTO DE RISCO</v>
      </c>
      <c r="D7" s="185" t="str">
        <f t="shared" si="1"/>
        <v>CATEGORIA DO RISCO</v>
      </c>
      <c r="E7" s="186" t="str">
        <f t="shared" si="1"/>
        <v>NÍVEL DE RISCO</v>
      </c>
      <c r="F7" s="187"/>
      <c r="G7" s="183" t="str">
        <f t="shared" ref="G7:M7" si="2">G6</f>
        <v>DESCRIÇÃO</v>
      </c>
      <c r="H7" s="185" t="str">
        <f t="shared" si="2"/>
        <v>TIPO </v>
      </c>
      <c r="I7" s="186" t="str">
        <f t="shared" si="2"/>
        <v>CONTROLE RESUMIDO</v>
      </c>
      <c r="J7" s="183" t="str">
        <f t="shared" si="2"/>
        <v>ÁREA RESPONSÁVEL PELA IMPLEMENTAÇÃO</v>
      </c>
      <c r="K7" s="186" t="str">
        <f t="shared" si="2"/>
        <v>RESPONSÁVEL  IMPLEMENTAÇÃO
(CARGO/NOME)</v>
      </c>
      <c r="L7" s="183" t="str">
        <f t="shared" si="2"/>
        <v>INÍCIO
(PREVISÃO)</v>
      </c>
      <c r="M7" s="186" t="str">
        <f t="shared" si="2"/>
        <v>CONCLUSÃO
(PREVISÃO)</v>
      </c>
      <c r="N7" s="231" t="str">
        <f>N5</f>
        <v>STATUS</v>
      </c>
      <c r="O7" s="189"/>
    </row>
    <row r="8" ht="18.75" customHeight="1">
      <c r="A8" s="119">
        <v>1.0</v>
      </c>
      <c r="B8" s="232" t="str">
        <f>'Passo 06 - Definição das Respos'!B8</f>
        <v>#REF!</v>
      </c>
      <c r="C8" s="192" t="str">
        <f>'Passo 06 - Definição das Respos'!C8</f>
        <v>#REF!</v>
      </c>
      <c r="D8" s="192" t="str">
        <f>'Passo 06 - Definição das Respos'!D8</f>
        <v>#REF!</v>
      </c>
      <c r="E8" s="192" t="str">
        <f>'Passo 06 - Definição das Respos'!E8</f>
        <v>-</v>
      </c>
      <c r="F8" s="192" t="str">
        <f>'Passo 06 - Definição das Respos'!H8</f>
        <v>EVITAR</v>
      </c>
      <c r="G8" s="233"/>
      <c r="H8" s="234" t="str">
        <f>IF(I8="","",VLOOKUP(I8,'Tabelas de Apoio'!$AY$4:$AZ$45,2,0))</f>
        <v/>
      </c>
      <c r="I8" s="235"/>
      <c r="J8" s="236"/>
      <c r="K8" s="237"/>
      <c r="L8" s="238"/>
      <c r="M8" s="239"/>
      <c r="N8" s="240" t="str">
        <f t="shared" ref="N8:N107" si="3">
IFERROR(
IF(AND(L8="",#REF!=""),"-",
IF(AND(#REF!="",M8=""),"NÃO INICIADO",
IF(AND(#REF!&lt;&gt;"",M8=""),"EM ANDAMENTO",
IF(AND(#REF!&lt;&gt;"",M8&lt;=#REF!),"CONCLUÍDO NO PRAZO",
IF(AND(#REF!&lt;&gt;"",M8&gt;#REF!),"CONCLUÍDO FORA PRAZO"))))),"-")</f>
        <v>-</v>
      </c>
      <c r="O8" s="159"/>
    </row>
    <row r="9" ht="18.75" customHeight="1">
      <c r="A9" s="119">
        <v>2.0</v>
      </c>
      <c r="B9" s="232" t="str">
        <f>'Passo 06 - Definição das Respos'!B9</f>
        <v>#REF!</v>
      </c>
      <c r="C9" s="192" t="str">
        <f>'Passo 06 - Definição das Respos'!C9</f>
        <v>#REF!</v>
      </c>
      <c r="D9" s="192" t="str">
        <f>'Passo 06 - Definição das Respos'!D9</f>
        <v>#REF!</v>
      </c>
      <c r="E9" s="192" t="str">
        <f>'Passo 06 - Definição das Respos'!E9</f>
        <v>-</v>
      </c>
      <c r="F9" s="192" t="str">
        <f>'Passo 06 - Definição das Respos'!H9</f>
        <v>REDUZIR / MITIGAR</v>
      </c>
      <c r="G9" s="241"/>
      <c r="H9" s="234" t="str">
        <f>IF(I9="","",VLOOKUP(I9,'Tabelas de Apoio'!$AY$4:$AZ$45,2,0))</f>
        <v/>
      </c>
      <c r="I9" s="242"/>
      <c r="J9" s="243"/>
      <c r="K9" s="244"/>
      <c r="L9" s="245"/>
      <c r="M9" s="246"/>
      <c r="N9" s="240" t="str">
        <f t="shared" si="3"/>
        <v>-</v>
      </c>
      <c r="O9" s="159"/>
    </row>
    <row r="10" ht="18.75" customHeight="1">
      <c r="A10" s="119">
        <v>3.0</v>
      </c>
      <c r="B10" s="232" t="str">
        <f>'Passo 06 - Definição das Respos'!B10</f>
        <v>#REF!</v>
      </c>
      <c r="C10" s="192" t="str">
        <f>'Passo 06 - Definição das Respos'!C10</f>
        <v>#REF!</v>
      </c>
      <c r="D10" s="192" t="str">
        <f>'Passo 06 - Definição das Respos'!D10</f>
        <v>#REF!</v>
      </c>
      <c r="E10" s="192" t="str">
        <f>'Passo 06 - Definição das Respos'!E10</f>
        <v>-</v>
      </c>
      <c r="F10" s="192" t="str">
        <f>'Passo 06 - Definição das Respos'!H10</f>
        <v>COMPARTILHAR / TRANSFERIR</v>
      </c>
      <c r="G10" s="247"/>
      <c r="H10" s="234" t="str">
        <f>IF(I10="","",VLOOKUP(I10,'Tabelas de Apoio'!$AY$4:$AZ$45,2,0))</f>
        <v/>
      </c>
      <c r="I10" s="248"/>
      <c r="J10" s="249"/>
      <c r="K10" s="250"/>
      <c r="L10" s="251"/>
      <c r="M10" s="252"/>
      <c r="N10" s="240" t="str">
        <f t="shared" si="3"/>
        <v>-</v>
      </c>
      <c r="O10" s="159"/>
    </row>
    <row r="11" ht="18.75" customHeight="1">
      <c r="A11" s="119">
        <v>4.0</v>
      </c>
      <c r="B11" s="232" t="str">
        <f>'Passo 06 - Definição das Respos'!B11</f>
        <v>#REF!</v>
      </c>
      <c r="C11" s="192" t="str">
        <f>'Passo 06 - Definição das Respos'!C11</f>
        <v>#REF!</v>
      </c>
      <c r="D11" s="192" t="str">
        <f>'Passo 06 - Definição das Respos'!D11</f>
        <v>#REF!</v>
      </c>
      <c r="E11" s="192" t="str">
        <f>'Passo 06 - Definição das Respos'!E11</f>
        <v>-</v>
      </c>
      <c r="F11" s="192" t="str">
        <f>'Passo 06 - Definição das Respos'!H11</f>
        <v>ACEITAR</v>
      </c>
      <c r="G11" s="241"/>
      <c r="H11" s="234" t="str">
        <f>IF(I11="","",VLOOKUP(I11,'Tabelas de Apoio'!$AY$4:$AZ$45,2,0))</f>
        <v/>
      </c>
      <c r="I11" s="242"/>
      <c r="J11" s="243"/>
      <c r="K11" s="244"/>
      <c r="L11" s="245"/>
      <c r="M11" s="246"/>
      <c r="N11" s="240" t="str">
        <f t="shared" si="3"/>
        <v>-</v>
      </c>
      <c r="O11" s="159"/>
    </row>
    <row r="12" ht="18.75" customHeight="1">
      <c r="A12" s="119">
        <v>5.0</v>
      </c>
      <c r="B12" s="232" t="str">
        <f>'Passo 06 - Definição das Respos'!B12</f>
        <v>#REF!</v>
      </c>
      <c r="C12" s="192" t="str">
        <f>'Passo 06 - Definição das Respos'!C12</f>
        <v>#REF!</v>
      </c>
      <c r="D12" s="192" t="str">
        <f>'Passo 06 - Definição das Respos'!D12</f>
        <v>#REF!</v>
      </c>
      <c r="E12" s="192" t="str">
        <f>'Passo 06 - Definição das Respos'!E12</f>
        <v>-</v>
      </c>
      <c r="F12" s="192" t="str">
        <f>'Passo 06 - Definição das Respos'!H12</f>
        <v/>
      </c>
      <c r="G12" s="247"/>
      <c r="H12" s="234" t="str">
        <f>IF(I12="","",VLOOKUP(I12,'Tabelas de Apoio'!$AY$4:$AZ$45,2,0))</f>
        <v/>
      </c>
      <c r="I12" s="248"/>
      <c r="J12" s="249"/>
      <c r="K12" s="250"/>
      <c r="L12" s="251"/>
      <c r="M12" s="252"/>
      <c r="N12" s="240" t="str">
        <f t="shared" si="3"/>
        <v>-</v>
      </c>
      <c r="O12" s="159"/>
    </row>
    <row r="13" ht="18.75" customHeight="1">
      <c r="A13" s="119">
        <v>6.0</v>
      </c>
      <c r="B13" s="232" t="str">
        <f>'Passo 06 - Definição das Respos'!B13</f>
        <v>#REF!</v>
      </c>
      <c r="C13" s="192" t="str">
        <f>'Passo 06 - Definição das Respos'!C13</f>
        <v>#REF!</v>
      </c>
      <c r="D13" s="192" t="str">
        <f>'Passo 06 - Definição das Respos'!D13</f>
        <v>#REF!</v>
      </c>
      <c r="E13" s="192" t="str">
        <f>'Passo 06 - Definição das Respos'!E13</f>
        <v>-</v>
      </c>
      <c r="F13" s="192" t="str">
        <f>'Passo 06 - Definição das Respos'!H13</f>
        <v/>
      </c>
      <c r="G13" s="241"/>
      <c r="H13" s="234" t="str">
        <f>IF(I13="","",VLOOKUP(I13,'Tabelas de Apoio'!$AY$4:$AZ$45,2,0))</f>
        <v/>
      </c>
      <c r="I13" s="242"/>
      <c r="J13" s="243"/>
      <c r="K13" s="244"/>
      <c r="L13" s="245"/>
      <c r="M13" s="246"/>
      <c r="N13" s="240" t="str">
        <f t="shared" si="3"/>
        <v>-</v>
      </c>
      <c r="O13" s="159"/>
    </row>
    <row r="14" ht="18.75" customHeight="1">
      <c r="A14" s="119">
        <v>7.0</v>
      </c>
      <c r="B14" s="232" t="str">
        <f>'Passo 06 - Definição das Respos'!B14</f>
        <v>#REF!</v>
      </c>
      <c r="C14" s="192" t="str">
        <f>'Passo 06 - Definição das Respos'!C14</f>
        <v>#REF!</v>
      </c>
      <c r="D14" s="192" t="str">
        <f>'Passo 06 - Definição das Respos'!D14</f>
        <v>#REF!</v>
      </c>
      <c r="E14" s="192" t="str">
        <f>'Passo 06 - Definição das Respos'!E14</f>
        <v>-</v>
      </c>
      <c r="F14" s="192" t="str">
        <f>'Passo 06 - Definição das Respos'!H14</f>
        <v/>
      </c>
      <c r="G14" s="247"/>
      <c r="H14" s="234" t="str">
        <f>IF(I14="","",VLOOKUP(I14,'Tabelas de Apoio'!$AY$4:$AZ$45,2,0))</f>
        <v/>
      </c>
      <c r="I14" s="248"/>
      <c r="J14" s="249"/>
      <c r="K14" s="250"/>
      <c r="L14" s="251"/>
      <c r="M14" s="252"/>
      <c r="N14" s="240" t="str">
        <f t="shared" si="3"/>
        <v>-</v>
      </c>
      <c r="O14" s="159"/>
    </row>
    <row r="15" ht="18.75" customHeight="1">
      <c r="A15" s="119">
        <v>8.0</v>
      </c>
      <c r="B15" s="232" t="str">
        <f>'Passo 06 - Definição das Respos'!B15</f>
        <v>#REF!</v>
      </c>
      <c r="C15" s="192" t="str">
        <f>'Passo 06 - Definição das Respos'!C15</f>
        <v>#REF!</v>
      </c>
      <c r="D15" s="192" t="str">
        <f>'Passo 06 - Definição das Respos'!D15</f>
        <v>#REF!</v>
      </c>
      <c r="E15" s="192" t="str">
        <f>'Passo 06 - Definição das Respos'!E15</f>
        <v>-</v>
      </c>
      <c r="F15" s="192" t="str">
        <f>'Passo 06 - Definição das Respos'!H15</f>
        <v/>
      </c>
      <c r="G15" s="241"/>
      <c r="H15" s="234" t="str">
        <f>IF(I15="","",VLOOKUP(I15,'Tabelas de Apoio'!$AY$4:$AZ$45,2,0))</f>
        <v/>
      </c>
      <c r="I15" s="242"/>
      <c r="J15" s="243"/>
      <c r="K15" s="244"/>
      <c r="L15" s="245"/>
      <c r="M15" s="246"/>
      <c r="N15" s="240" t="str">
        <f t="shared" si="3"/>
        <v>-</v>
      </c>
      <c r="O15" s="159"/>
    </row>
    <row r="16" ht="18.75" customHeight="1">
      <c r="A16" s="119">
        <v>9.0</v>
      </c>
      <c r="B16" s="232" t="str">
        <f>'Passo 06 - Definição das Respos'!B16</f>
        <v>#REF!</v>
      </c>
      <c r="C16" s="192" t="str">
        <f>'Passo 06 - Definição das Respos'!C16</f>
        <v>#REF!</v>
      </c>
      <c r="D16" s="192" t="str">
        <f>'Passo 06 - Definição das Respos'!D16</f>
        <v>#REF!</v>
      </c>
      <c r="E16" s="192" t="str">
        <f>'Passo 06 - Definição das Respos'!E16</f>
        <v>-</v>
      </c>
      <c r="F16" s="192" t="str">
        <f>'Passo 06 - Definição das Respos'!H16</f>
        <v/>
      </c>
      <c r="G16" s="247"/>
      <c r="H16" s="234" t="str">
        <f>IF(I16="","",VLOOKUP(I16,'Tabelas de Apoio'!$AY$4:$AZ$45,2,0))</f>
        <v/>
      </c>
      <c r="I16" s="248"/>
      <c r="J16" s="249"/>
      <c r="K16" s="250"/>
      <c r="L16" s="251"/>
      <c r="M16" s="252"/>
      <c r="N16" s="240" t="str">
        <f t="shared" si="3"/>
        <v>-</v>
      </c>
      <c r="O16" s="159"/>
    </row>
    <row r="17" ht="18.75" customHeight="1">
      <c r="A17" s="119">
        <v>10.0</v>
      </c>
      <c r="B17" s="232" t="str">
        <f>'Passo 06 - Definição das Respos'!B17</f>
        <v>#REF!</v>
      </c>
      <c r="C17" s="192" t="str">
        <f>'Passo 06 - Definição das Respos'!C17</f>
        <v>#REF!</v>
      </c>
      <c r="D17" s="192" t="str">
        <f>'Passo 06 - Definição das Respos'!D17</f>
        <v>#REF!</v>
      </c>
      <c r="E17" s="192" t="str">
        <f>'Passo 06 - Definição das Respos'!E17</f>
        <v>-</v>
      </c>
      <c r="F17" s="192" t="str">
        <f>'Passo 06 - Definição das Respos'!H17</f>
        <v/>
      </c>
      <c r="G17" s="241"/>
      <c r="H17" s="234" t="str">
        <f>IF(I17="","",VLOOKUP(I17,'Tabelas de Apoio'!$AY$4:$AZ$45,2,0))</f>
        <v/>
      </c>
      <c r="I17" s="242"/>
      <c r="J17" s="243"/>
      <c r="K17" s="244"/>
      <c r="L17" s="245"/>
      <c r="M17" s="246"/>
      <c r="N17" s="240" t="str">
        <f t="shared" si="3"/>
        <v>-</v>
      </c>
      <c r="O17" s="159"/>
    </row>
    <row r="18" ht="18.75" customHeight="1">
      <c r="A18" s="119">
        <v>11.0</v>
      </c>
      <c r="B18" s="232" t="str">
        <f>'Passo 06 - Definição das Respos'!B18</f>
        <v>#REF!</v>
      </c>
      <c r="C18" s="192" t="str">
        <f>'Passo 06 - Definição das Respos'!C18</f>
        <v>#REF!</v>
      </c>
      <c r="D18" s="192" t="str">
        <f>'Passo 06 - Definição das Respos'!D18</f>
        <v>#REF!</v>
      </c>
      <c r="E18" s="192" t="str">
        <f>'Passo 06 - Definição das Respos'!E18</f>
        <v>-</v>
      </c>
      <c r="F18" s="192" t="str">
        <f>'Passo 06 - Definição das Respos'!H18</f>
        <v/>
      </c>
      <c r="G18" s="247"/>
      <c r="H18" s="234" t="str">
        <f>IF(I18="","",VLOOKUP(I18,'Tabelas de Apoio'!$AY$4:$AZ$45,2,0))</f>
        <v/>
      </c>
      <c r="I18" s="248"/>
      <c r="J18" s="249"/>
      <c r="K18" s="250"/>
      <c r="L18" s="251"/>
      <c r="M18" s="252"/>
      <c r="N18" s="240" t="str">
        <f t="shared" si="3"/>
        <v>-</v>
      </c>
      <c r="O18" s="159"/>
    </row>
    <row r="19" ht="18.75" customHeight="1">
      <c r="A19" s="119">
        <v>12.0</v>
      </c>
      <c r="B19" s="232" t="str">
        <f>'Passo 06 - Definição das Respos'!B19</f>
        <v>#REF!</v>
      </c>
      <c r="C19" s="192" t="str">
        <f>'Passo 06 - Definição das Respos'!C19</f>
        <v>#REF!</v>
      </c>
      <c r="D19" s="192" t="str">
        <f>'Passo 06 - Definição das Respos'!D19</f>
        <v>#REF!</v>
      </c>
      <c r="E19" s="192" t="str">
        <f>'Passo 06 - Definição das Respos'!E19</f>
        <v>-</v>
      </c>
      <c r="F19" s="192" t="str">
        <f>'Passo 06 - Definição das Respos'!H19</f>
        <v/>
      </c>
      <c r="G19" s="241"/>
      <c r="H19" s="234" t="str">
        <f>IF(I19="","",VLOOKUP(I19,'Tabelas de Apoio'!$AY$4:$AZ$45,2,0))</f>
        <v/>
      </c>
      <c r="I19" s="242"/>
      <c r="J19" s="243"/>
      <c r="K19" s="244"/>
      <c r="L19" s="245"/>
      <c r="M19" s="246"/>
      <c r="N19" s="240" t="str">
        <f t="shared" si="3"/>
        <v>-</v>
      </c>
      <c r="O19" s="159"/>
    </row>
    <row r="20" ht="18.75" customHeight="1">
      <c r="A20" s="119">
        <v>13.0</v>
      </c>
      <c r="B20" s="232" t="str">
        <f>'Passo 06 - Definição das Respos'!B20</f>
        <v>#REF!</v>
      </c>
      <c r="C20" s="192" t="str">
        <f>'Passo 06 - Definição das Respos'!C20</f>
        <v>#REF!</v>
      </c>
      <c r="D20" s="192" t="str">
        <f>'Passo 06 - Definição das Respos'!D20</f>
        <v>#REF!</v>
      </c>
      <c r="E20" s="192" t="str">
        <f>'Passo 06 - Definição das Respos'!E20</f>
        <v>-</v>
      </c>
      <c r="F20" s="192" t="str">
        <f>'Passo 06 - Definição das Respos'!H20</f>
        <v/>
      </c>
      <c r="G20" s="247"/>
      <c r="H20" s="234" t="str">
        <f>IF(I20="","",VLOOKUP(I20,'Tabelas de Apoio'!$AY$4:$AZ$45,2,0))</f>
        <v/>
      </c>
      <c r="I20" s="248"/>
      <c r="J20" s="249"/>
      <c r="K20" s="250"/>
      <c r="L20" s="251"/>
      <c r="M20" s="252"/>
      <c r="N20" s="240" t="str">
        <f t="shared" si="3"/>
        <v>-</v>
      </c>
      <c r="O20" s="159"/>
    </row>
    <row r="21" ht="18.75" customHeight="1">
      <c r="A21" s="119">
        <v>14.0</v>
      </c>
      <c r="B21" s="232" t="str">
        <f>'Passo 06 - Definição das Respos'!B21</f>
        <v>#REF!</v>
      </c>
      <c r="C21" s="192" t="str">
        <f>'Passo 06 - Definição das Respos'!C21</f>
        <v>#REF!</v>
      </c>
      <c r="D21" s="192" t="str">
        <f>'Passo 06 - Definição das Respos'!D21</f>
        <v>#REF!</v>
      </c>
      <c r="E21" s="192" t="str">
        <f>'Passo 06 - Definição das Respos'!E21</f>
        <v>-</v>
      </c>
      <c r="F21" s="192" t="str">
        <f>'Passo 06 - Definição das Respos'!H21</f>
        <v/>
      </c>
      <c r="G21" s="241"/>
      <c r="H21" s="234" t="str">
        <f>IF(I21="","",VLOOKUP(I21,'Tabelas de Apoio'!$AY$4:$AZ$45,2,0))</f>
        <v/>
      </c>
      <c r="I21" s="242"/>
      <c r="J21" s="243"/>
      <c r="K21" s="244"/>
      <c r="L21" s="245"/>
      <c r="M21" s="246"/>
      <c r="N21" s="240" t="str">
        <f t="shared" si="3"/>
        <v>-</v>
      </c>
      <c r="O21" s="159"/>
    </row>
    <row r="22" ht="18.75" customHeight="1">
      <c r="A22" s="119">
        <v>15.0</v>
      </c>
      <c r="B22" s="232" t="str">
        <f>'Passo 06 - Definição das Respos'!B22</f>
        <v>#REF!</v>
      </c>
      <c r="C22" s="192" t="str">
        <f>'Passo 06 - Definição das Respos'!C22</f>
        <v>#REF!</v>
      </c>
      <c r="D22" s="192" t="str">
        <f>'Passo 06 - Definição das Respos'!D22</f>
        <v>#REF!</v>
      </c>
      <c r="E22" s="192" t="str">
        <f>'Passo 06 - Definição das Respos'!E22</f>
        <v>-</v>
      </c>
      <c r="F22" s="192" t="str">
        <f>'Passo 06 - Definição das Respos'!H22</f>
        <v/>
      </c>
      <c r="G22" s="247"/>
      <c r="H22" s="234" t="str">
        <f>IF(I22="","",VLOOKUP(I22,'Tabelas de Apoio'!$AY$4:$AZ$45,2,0))</f>
        <v/>
      </c>
      <c r="I22" s="248"/>
      <c r="J22" s="249"/>
      <c r="K22" s="250"/>
      <c r="L22" s="251"/>
      <c r="M22" s="252"/>
      <c r="N22" s="240" t="str">
        <f t="shared" si="3"/>
        <v>-</v>
      </c>
      <c r="O22" s="159"/>
    </row>
    <row r="23" ht="18.75" customHeight="1">
      <c r="A23" s="119">
        <v>16.0</v>
      </c>
      <c r="B23" s="232" t="str">
        <f>'Passo 06 - Definição das Respos'!B23</f>
        <v>#REF!</v>
      </c>
      <c r="C23" s="192" t="str">
        <f>'Passo 06 - Definição das Respos'!C23</f>
        <v>#REF!</v>
      </c>
      <c r="D23" s="192" t="str">
        <f>'Passo 06 - Definição das Respos'!D23</f>
        <v>#REF!</v>
      </c>
      <c r="E23" s="192" t="str">
        <f>'Passo 06 - Definição das Respos'!E23</f>
        <v>-</v>
      </c>
      <c r="F23" s="192" t="str">
        <f>'Passo 06 - Definição das Respos'!H23</f>
        <v/>
      </c>
      <c r="G23" s="241"/>
      <c r="H23" s="234" t="str">
        <f>IF(I23="","",VLOOKUP(I23,'Tabelas de Apoio'!$AY$4:$AZ$45,2,0))</f>
        <v/>
      </c>
      <c r="I23" s="242"/>
      <c r="J23" s="243"/>
      <c r="K23" s="244"/>
      <c r="L23" s="245"/>
      <c r="M23" s="246"/>
      <c r="N23" s="240" t="str">
        <f t="shared" si="3"/>
        <v>-</v>
      </c>
      <c r="O23" s="159"/>
    </row>
    <row r="24" ht="18.75" customHeight="1">
      <c r="A24" s="119">
        <v>17.0</v>
      </c>
      <c r="B24" s="232" t="str">
        <f>'Passo 06 - Definição das Respos'!B24</f>
        <v>#REF!</v>
      </c>
      <c r="C24" s="192" t="str">
        <f>'Passo 06 - Definição das Respos'!C24</f>
        <v>#REF!</v>
      </c>
      <c r="D24" s="192" t="str">
        <f>'Passo 06 - Definição das Respos'!D24</f>
        <v>#REF!</v>
      </c>
      <c r="E24" s="192" t="str">
        <f>'Passo 06 - Definição das Respos'!E24</f>
        <v>-</v>
      </c>
      <c r="F24" s="192" t="str">
        <f>'Passo 06 - Definição das Respos'!H24</f>
        <v/>
      </c>
      <c r="G24" s="247"/>
      <c r="H24" s="234" t="str">
        <f>IF(I24="","",VLOOKUP(I24,'Tabelas de Apoio'!$AY$4:$AZ$45,2,0))</f>
        <v/>
      </c>
      <c r="I24" s="248"/>
      <c r="J24" s="249"/>
      <c r="K24" s="250"/>
      <c r="L24" s="251"/>
      <c r="M24" s="252"/>
      <c r="N24" s="240" t="str">
        <f t="shared" si="3"/>
        <v>-</v>
      </c>
      <c r="O24" s="159"/>
    </row>
    <row r="25" ht="18.75" customHeight="1">
      <c r="A25" s="119">
        <v>18.0</v>
      </c>
      <c r="B25" s="232" t="str">
        <f>'Passo 06 - Definição das Respos'!B25</f>
        <v>#REF!</v>
      </c>
      <c r="C25" s="192" t="str">
        <f>'Passo 06 - Definição das Respos'!C25</f>
        <v>#REF!</v>
      </c>
      <c r="D25" s="192" t="str">
        <f>'Passo 06 - Definição das Respos'!D25</f>
        <v>#REF!</v>
      </c>
      <c r="E25" s="192" t="str">
        <f>'Passo 06 - Definição das Respos'!E25</f>
        <v>-</v>
      </c>
      <c r="F25" s="192" t="str">
        <f>'Passo 06 - Definição das Respos'!H25</f>
        <v/>
      </c>
      <c r="G25" s="241"/>
      <c r="H25" s="234" t="str">
        <f>IF(I25="","",VLOOKUP(I25,'Tabelas de Apoio'!$AY$4:$AZ$45,2,0))</f>
        <v/>
      </c>
      <c r="I25" s="242"/>
      <c r="J25" s="243"/>
      <c r="K25" s="244"/>
      <c r="L25" s="245"/>
      <c r="M25" s="246"/>
      <c r="N25" s="240" t="str">
        <f t="shared" si="3"/>
        <v>-</v>
      </c>
      <c r="O25" s="159"/>
    </row>
    <row r="26" ht="18.75" customHeight="1">
      <c r="A26" s="119">
        <v>19.0</v>
      </c>
      <c r="B26" s="232" t="str">
        <f>'Passo 06 - Definição das Respos'!B26</f>
        <v>#REF!</v>
      </c>
      <c r="C26" s="192" t="str">
        <f>'Passo 06 - Definição das Respos'!C26</f>
        <v>#REF!</v>
      </c>
      <c r="D26" s="192" t="str">
        <f>'Passo 06 - Definição das Respos'!D26</f>
        <v>#REF!</v>
      </c>
      <c r="E26" s="192" t="str">
        <f>'Passo 06 - Definição das Respos'!E26</f>
        <v>-</v>
      </c>
      <c r="F26" s="192" t="str">
        <f>'Passo 06 - Definição das Respos'!H26</f>
        <v/>
      </c>
      <c r="G26" s="247"/>
      <c r="H26" s="234" t="str">
        <f>IF(I26="","",VLOOKUP(I26,'Tabelas de Apoio'!$AY$4:$AZ$45,2,0))</f>
        <v/>
      </c>
      <c r="I26" s="248"/>
      <c r="J26" s="249"/>
      <c r="K26" s="250"/>
      <c r="L26" s="251"/>
      <c r="M26" s="252"/>
      <c r="N26" s="240" t="str">
        <f t="shared" si="3"/>
        <v>-</v>
      </c>
      <c r="O26" s="159"/>
    </row>
    <row r="27" ht="18.75" customHeight="1">
      <c r="A27" s="119">
        <v>20.0</v>
      </c>
      <c r="B27" s="232" t="str">
        <f>'Passo 06 - Definição das Respos'!B27</f>
        <v>#REF!</v>
      </c>
      <c r="C27" s="192" t="str">
        <f>'Passo 06 - Definição das Respos'!C27</f>
        <v>#REF!</v>
      </c>
      <c r="D27" s="192" t="str">
        <f>'Passo 06 - Definição das Respos'!D27</f>
        <v>#REF!</v>
      </c>
      <c r="E27" s="192" t="str">
        <f>'Passo 06 - Definição das Respos'!E27</f>
        <v>-</v>
      </c>
      <c r="F27" s="192" t="str">
        <f>'Passo 06 - Definição das Respos'!H27</f>
        <v/>
      </c>
      <c r="G27" s="241"/>
      <c r="H27" s="234" t="str">
        <f>IF(I27="","",VLOOKUP(I27,'Tabelas de Apoio'!$AY$4:$AZ$45,2,0))</f>
        <v/>
      </c>
      <c r="I27" s="242"/>
      <c r="J27" s="243"/>
      <c r="K27" s="244"/>
      <c r="L27" s="245"/>
      <c r="M27" s="246"/>
      <c r="N27" s="240" t="str">
        <f t="shared" si="3"/>
        <v>-</v>
      </c>
      <c r="O27" s="159"/>
    </row>
    <row r="28" ht="18.75" customHeight="1">
      <c r="A28" s="119">
        <v>21.0</v>
      </c>
      <c r="B28" s="232" t="str">
        <f>'Passo 06 - Definição das Respos'!B28</f>
        <v>#REF!</v>
      </c>
      <c r="C28" s="192" t="str">
        <f>'Passo 06 - Definição das Respos'!C28</f>
        <v>#REF!</v>
      </c>
      <c r="D28" s="192" t="str">
        <f>'Passo 06 - Definição das Respos'!D28</f>
        <v>#REF!</v>
      </c>
      <c r="E28" s="192" t="str">
        <f>'Passo 06 - Definição das Respos'!E28</f>
        <v>-</v>
      </c>
      <c r="F28" s="192" t="str">
        <f>'Passo 06 - Definição das Respos'!H28</f>
        <v/>
      </c>
      <c r="G28" s="247"/>
      <c r="H28" s="234" t="str">
        <f>IF(I28="","",VLOOKUP(I28,'Tabelas de Apoio'!$AY$4:$AZ$45,2,0))</f>
        <v/>
      </c>
      <c r="I28" s="248"/>
      <c r="J28" s="249"/>
      <c r="K28" s="250"/>
      <c r="L28" s="251"/>
      <c r="M28" s="252"/>
      <c r="N28" s="240" t="str">
        <f t="shared" si="3"/>
        <v>-</v>
      </c>
      <c r="O28" s="159"/>
    </row>
    <row r="29" ht="18.75" customHeight="1">
      <c r="A29" s="119">
        <v>22.0</v>
      </c>
      <c r="B29" s="232" t="str">
        <f>'Passo 06 - Definição das Respos'!B29</f>
        <v>#REF!</v>
      </c>
      <c r="C29" s="192" t="str">
        <f>'Passo 06 - Definição das Respos'!C29</f>
        <v>#REF!</v>
      </c>
      <c r="D29" s="192" t="str">
        <f>'Passo 06 - Definição das Respos'!D29</f>
        <v>#REF!</v>
      </c>
      <c r="E29" s="192" t="str">
        <f>'Passo 06 - Definição das Respos'!E29</f>
        <v>-</v>
      </c>
      <c r="F29" s="192" t="str">
        <f>'Passo 06 - Definição das Respos'!H29</f>
        <v/>
      </c>
      <c r="G29" s="241"/>
      <c r="H29" s="234" t="str">
        <f>IF(I29="","",VLOOKUP(I29,'Tabelas de Apoio'!$AY$4:$AZ$45,2,0))</f>
        <v/>
      </c>
      <c r="I29" s="242"/>
      <c r="J29" s="243"/>
      <c r="K29" s="244"/>
      <c r="L29" s="245"/>
      <c r="M29" s="246"/>
      <c r="N29" s="240" t="str">
        <f t="shared" si="3"/>
        <v>-</v>
      </c>
      <c r="O29" s="159"/>
    </row>
    <row r="30" ht="18.75" customHeight="1">
      <c r="A30" s="119">
        <v>23.0</v>
      </c>
      <c r="B30" s="232" t="str">
        <f>'Passo 06 - Definição das Respos'!B30</f>
        <v>#REF!</v>
      </c>
      <c r="C30" s="192" t="str">
        <f>'Passo 06 - Definição das Respos'!C30</f>
        <v>#REF!</v>
      </c>
      <c r="D30" s="192" t="str">
        <f>'Passo 06 - Definição das Respos'!D30</f>
        <v>#REF!</v>
      </c>
      <c r="E30" s="192" t="str">
        <f>'Passo 06 - Definição das Respos'!E30</f>
        <v>-</v>
      </c>
      <c r="F30" s="192" t="str">
        <f>'Passo 06 - Definição das Respos'!H30</f>
        <v/>
      </c>
      <c r="G30" s="247"/>
      <c r="H30" s="234" t="str">
        <f>IF(I30="","",VLOOKUP(I30,'Tabelas de Apoio'!$AY$4:$AZ$45,2,0))</f>
        <v/>
      </c>
      <c r="I30" s="248"/>
      <c r="J30" s="249"/>
      <c r="K30" s="250"/>
      <c r="L30" s="251"/>
      <c r="M30" s="252"/>
      <c r="N30" s="240" t="str">
        <f t="shared" si="3"/>
        <v>-</v>
      </c>
      <c r="O30" s="159"/>
    </row>
    <row r="31" ht="18.75" customHeight="1">
      <c r="A31" s="119">
        <v>24.0</v>
      </c>
      <c r="B31" s="232" t="str">
        <f>'Passo 06 - Definição das Respos'!B31</f>
        <v>#REF!</v>
      </c>
      <c r="C31" s="192" t="str">
        <f>'Passo 06 - Definição das Respos'!C31</f>
        <v>#REF!</v>
      </c>
      <c r="D31" s="192" t="str">
        <f>'Passo 06 - Definição das Respos'!D31</f>
        <v>#REF!</v>
      </c>
      <c r="E31" s="192" t="str">
        <f>'Passo 06 - Definição das Respos'!E31</f>
        <v>-</v>
      </c>
      <c r="F31" s="192" t="str">
        <f>'Passo 06 - Definição das Respos'!H31</f>
        <v/>
      </c>
      <c r="G31" s="241"/>
      <c r="H31" s="234" t="str">
        <f>IF(I31="","",VLOOKUP(I31,'Tabelas de Apoio'!$AY$4:$AZ$45,2,0))</f>
        <v/>
      </c>
      <c r="I31" s="242"/>
      <c r="J31" s="243"/>
      <c r="K31" s="244"/>
      <c r="L31" s="245"/>
      <c r="M31" s="246"/>
      <c r="N31" s="240" t="str">
        <f t="shared" si="3"/>
        <v>-</v>
      </c>
      <c r="O31" s="159"/>
    </row>
    <row r="32" ht="18.75" customHeight="1">
      <c r="A32" s="119">
        <v>25.0</v>
      </c>
      <c r="B32" s="232" t="str">
        <f>'Passo 06 - Definição das Respos'!B32</f>
        <v>#REF!</v>
      </c>
      <c r="C32" s="192" t="str">
        <f>'Passo 06 - Definição das Respos'!C32</f>
        <v>#REF!</v>
      </c>
      <c r="D32" s="192" t="str">
        <f>'Passo 06 - Definição das Respos'!D32</f>
        <v>#REF!</v>
      </c>
      <c r="E32" s="192" t="str">
        <f>'Passo 06 - Definição das Respos'!E32</f>
        <v>-</v>
      </c>
      <c r="F32" s="192" t="str">
        <f>'Passo 06 - Definição das Respos'!H32</f>
        <v/>
      </c>
      <c r="G32" s="247"/>
      <c r="H32" s="234" t="str">
        <f>IF(I32="","",VLOOKUP(I32,'Tabelas de Apoio'!$AY$4:$AZ$45,2,0))</f>
        <v/>
      </c>
      <c r="I32" s="248"/>
      <c r="J32" s="249"/>
      <c r="K32" s="250"/>
      <c r="L32" s="251"/>
      <c r="M32" s="252"/>
      <c r="N32" s="240" t="str">
        <f t="shared" si="3"/>
        <v>-</v>
      </c>
      <c r="O32" s="159"/>
    </row>
    <row r="33" ht="18.75" customHeight="1">
      <c r="A33" s="119">
        <v>26.0</v>
      </c>
      <c r="B33" s="232" t="str">
        <f>'Passo 06 - Definição das Respos'!B33</f>
        <v>#REF!</v>
      </c>
      <c r="C33" s="192" t="str">
        <f>'Passo 06 - Definição das Respos'!C33</f>
        <v>#REF!</v>
      </c>
      <c r="D33" s="192" t="str">
        <f>'Passo 06 - Definição das Respos'!D33</f>
        <v>#REF!</v>
      </c>
      <c r="E33" s="192" t="str">
        <f>'Passo 06 - Definição das Respos'!E33</f>
        <v>-</v>
      </c>
      <c r="F33" s="192" t="str">
        <f>'Passo 06 - Definição das Respos'!H33</f>
        <v/>
      </c>
      <c r="G33" s="241"/>
      <c r="H33" s="234" t="str">
        <f>IF(I33="","",VLOOKUP(I33,'Tabelas de Apoio'!$AY$4:$AZ$45,2,0))</f>
        <v/>
      </c>
      <c r="I33" s="242"/>
      <c r="J33" s="243"/>
      <c r="K33" s="244"/>
      <c r="L33" s="245"/>
      <c r="M33" s="246"/>
      <c r="N33" s="240" t="str">
        <f t="shared" si="3"/>
        <v>-</v>
      </c>
      <c r="O33" s="159"/>
    </row>
    <row r="34" ht="18.75" customHeight="1">
      <c r="A34" s="119">
        <v>27.0</v>
      </c>
      <c r="B34" s="232" t="str">
        <f>'Passo 06 - Definição das Respos'!B34</f>
        <v>#REF!</v>
      </c>
      <c r="C34" s="192" t="str">
        <f>'Passo 06 - Definição das Respos'!C34</f>
        <v>#REF!</v>
      </c>
      <c r="D34" s="192" t="str">
        <f>'Passo 06 - Definição das Respos'!D34</f>
        <v>#REF!</v>
      </c>
      <c r="E34" s="192" t="str">
        <f>'Passo 06 - Definição das Respos'!E34</f>
        <v>-</v>
      </c>
      <c r="F34" s="192" t="str">
        <f>'Passo 06 - Definição das Respos'!H34</f>
        <v/>
      </c>
      <c r="G34" s="247"/>
      <c r="H34" s="234" t="str">
        <f>IF(I34="","",VLOOKUP(I34,'Tabelas de Apoio'!$AY$4:$AZ$45,2,0))</f>
        <v/>
      </c>
      <c r="I34" s="248"/>
      <c r="J34" s="249"/>
      <c r="K34" s="250"/>
      <c r="L34" s="251"/>
      <c r="M34" s="252"/>
      <c r="N34" s="240" t="str">
        <f t="shared" si="3"/>
        <v>-</v>
      </c>
      <c r="O34" s="159"/>
    </row>
    <row r="35" ht="18.75" customHeight="1">
      <c r="A35" s="119">
        <v>28.0</v>
      </c>
      <c r="B35" s="232" t="str">
        <f>'Passo 06 - Definição das Respos'!B35</f>
        <v>#REF!</v>
      </c>
      <c r="C35" s="192" t="str">
        <f>'Passo 06 - Definição das Respos'!C35</f>
        <v>#REF!</v>
      </c>
      <c r="D35" s="192" t="str">
        <f>'Passo 06 - Definição das Respos'!D35</f>
        <v>#REF!</v>
      </c>
      <c r="E35" s="192" t="str">
        <f>'Passo 06 - Definição das Respos'!E35</f>
        <v>-</v>
      </c>
      <c r="F35" s="192" t="str">
        <f>'Passo 06 - Definição das Respos'!H35</f>
        <v/>
      </c>
      <c r="G35" s="241"/>
      <c r="H35" s="234" t="str">
        <f>IF(I35="","",VLOOKUP(I35,'Tabelas de Apoio'!$AY$4:$AZ$45,2,0))</f>
        <v/>
      </c>
      <c r="I35" s="242"/>
      <c r="J35" s="243"/>
      <c r="K35" s="244"/>
      <c r="L35" s="245"/>
      <c r="M35" s="246"/>
      <c r="N35" s="240" t="str">
        <f t="shared" si="3"/>
        <v>-</v>
      </c>
      <c r="O35" s="159"/>
    </row>
    <row r="36" ht="18.75" customHeight="1">
      <c r="A36" s="119">
        <v>29.0</v>
      </c>
      <c r="B36" s="232" t="str">
        <f>'Passo 06 - Definição das Respos'!B36</f>
        <v>#REF!</v>
      </c>
      <c r="C36" s="192" t="str">
        <f>'Passo 06 - Definição das Respos'!C36</f>
        <v>#REF!</v>
      </c>
      <c r="D36" s="192" t="str">
        <f>'Passo 06 - Definição das Respos'!D36</f>
        <v>#REF!</v>
      </c>
      <c r="E36" s="192" t="str">
        <f>'Passo 06 - Definição das Respos'!E36</f>
        <v>-</v>
      </c>
      <c r="F36" s="192" t="str">
        <f>'Passo 06 - Definição das Respos'!H36</f>
        <v/>
      </c>
      <c r="G36" s="247"/>
      <c r="H36" s="234" t="str">
        <f>IF(I36="","",VLOOKUP(I36,'Tabelas de Apoio'!$AY$4:$AZ$45,2,0))</f>
        <v/>
      </c>
      <c r="I36" s="248"/>
      <c r="J36" s="249"/>
      <c r="K36" s="250"/>
      <c r="L36" s="251"/>
      <c r="M36" s="252"/>
      <c r="N36" s="240" t="str">
        <f t="shared" si="3"/>
        <v>-</v>
      </c>
      <c r="O36" s="159"/>
    </row>
    <row r="37" ht="18.75" customHeight="1">
      <c r="A37" s="119">
        <v>30.0</v>
      </c>
      <c r="B37" s="232" t="str">
        <f>'Passo 06 - Definição das Respos'!B37</f>
        <v>#REF!</v>
      </c>
      <c r="C37" s="192" t="str">
        <f>'Passo 06 - Definição das Respos'!C37</f>
        <v>#REF!</v>
      </c>
      <c r="D37" s="192" t="str">
        <f>'Passo 06 - Definição das Respos'!D37</f>
        <v>#REF!</v>
      </c>
      <c r="E37" s="192" t="str">
        <f>'Passo 06 - Definição das Respos'!E37</f>
        <v>-</v>
      </c>
      <c r="F37" s="192" t="str">
        <f>'Passo 06 - Definição das Respos'!H37</f>
        <v/>
      </c>
      <c r="G37" s="241"/>
      <c r="H37" s="234" t="str">
        <f>IF(I37="","",VLOOKUP(I37,'Tabelas de Apoio'!$AY$4:$AZ$45,2,0))</f>
        <v/>
      </c>
      <c r="I37" s="242"/>
      <c r="J37" s="243"/>
      <c r="K37" s="244"/>
      <c r="L37" s="245"/>
      <c r="M37" s="246"/>
      <c r="N37" s="240" t="str">
        <f t="shared" si="3"/>
        <v>-</v>
      </c>
      <c r="O37" s="159"/>
    </row>
    <row r="38" ht="18.75" customHeight="1">
      <c r="A38" s="119">
        <v>31.0</v>
      </c>
      <c r="B38" s="232" t="str">
        <f>'Passo 06 - Definição das Respos'!B38</f>
        <v>#REF!</v>
      </c>
      <c r="C38" s="192" t="str">
        <f>'Passo 06 - Definição das Respos'!C38</f>
        <v>#REF!</v>
      </c>
      <c r="D38" s="192" t="str">
        <f>'Passo 06 - Definição das Respos'!D38</f>
        <v>#REF!</v>
      </c>
      <c r="E38" s="192" t="str">
        <f>'Passo 06 - Definição das Respos'!E38</f>
        <v>-</v>
      </c>
      <c r="F38" s="192" t="str">
        <f>'Passo 06 - Definição das Respos'!H38</f>
        <v/>
      </c>
      <c r="G38" s="247"/>
      <c r="H38" s="234" t="str">
        <f>IF(I38="","",VLOOKUP(I38,'Tabelas de Apoio'!$AY$4:$AZ$45,2,0))</f>
        <v/>
      </c>
      <c r="I38" s="248"/>
      <c r="J38" s="249"/>
      <c r="K38" s="250"/>
      <c r="L38" s="251"/>
      <c r="M38" s="252"/>
      <c r="N38" s="240" t="str">
        <f t="shared" si="3"/>
        <v>-</v>
      </c>
      <c r="O38" s="159"/>
    </row>
    <row r="39" ht="18.75" customHeight="1">
      <c r="A39" s="119">
        <v>32.0</v>
      </c>
      <c r="B39" s="232" t="str">
        <f>'Passo 06 - Definição das Respos'!B39</f>
        <v>#REF!</v>
      </c>
      <c r="C39" s="192" t="str">
        <f>'Passo 06 - Definição das Respos'!C39</f>
        <v>#REF!</v>
      </c>
      <c r="D39" s="192" t="str">
        <f>'Passo 06 - Definição das Respos'!D39</f>
        <v>#REF!</v>
      </c>
      <c r="E39" s="192" t="str">
        <f>'Passo 06 - Definição das Respos'!E39</f>
        <v>-</v>
      </c>
      <c r="F39" s="192" t="str">
        <f>'Passo 06 - Definição das Respos'!H39</f>
        <v/>
      </c>
      <c r="G39" s="241"/>
      <c r="H39" s="234" t="str">
        <f>IF(I39="","",VLOOKUP(I39,'Tabelas de Apoio'!$AY$4:$AZ$45,2,0))</f>
        <v/>
      </c>
      <c r="I39" s="242"/>
      <c r="J39" s="243"/>
      <c r="K39" s="244"/>
      <c r="L39" s="245"/>
      <c r="M39" s="246"/>
      <c r="N39" s="240" t="str">
        <f t="shared" si="3"/>
        <v>-</v>
      </c>
      <c r="O39" s="159"/>
    </row>
    <row r="40" ht="18.75" customHeight="1">
      <c r="A40" s="119">
        <v>33.0</v>
      </c>
      <c r="B40" s="232" t="str">
        <f>'Passo 06 - Definição das Respos'!B40</f>
        <v>#REF!</v>
      </c>
      <c r="C40" s="192" t="str">
        <f>'Passo 06 - Definição das Respos'!C40</f>
        <v>#REF!</v>
      </c>
      <c r="D40" s="192" t="str">
        <f>'Passo 06 - Definição das Respos'!D40</f>
        <v>#REF!</v>
      </c>
      <c r="E40" s="192" t="str">
        <f>'Passo 06 - Definição das Respos'!E40</f>
        <v>-</v>
      </c>
      <c r="F40" s="192" t="str">
        <f>'Passo 06 - Definição das Respos'!H40</f>
        <v/>
      </c>
      <c r="G40" s="247"/>
      <c r="H40" s="234" t="str">
        <f>IF(I40="","",VLOOKUP(I40,'Tabelas de Apoio'!$AY$4:$AZ$45,2,0))</f>
        <v/>
      </c>
      <c r="I40" s="248"/>
      <c r="J40" s="249"/>
      <c r="K40" s="250"/>
      <c r="L40" s="251"/>
      <c r="M40" s="252"/>
      <c r="N40" s="240" t="str">
        <f t="shared" si="3"/>
        <v>-</v>
      </c>
      <c r="O40" s="159"/>
    </row>
    <row r="41" ht="18.75" customHeight="1">
      <c r="A41" s="119">
        <v>34.0</v>
      </c>
      <c r="B41" s="232" t="str">
        <f>'Passo 06 - Definição das Respos'!B41</f>
        <v>#REF!</v>
      </c>
      <c r="C41" s="192" t="str">
        <f>'Passo 06 - Definição das Respos'!C41</f>
        <v>#REF!</v>
      </c>
      <c r="D41" s="192" t="str">
        <f>'Passo 06 - Definição das Respos'!D41</f>
        <v>#REF!</v>
      </c>
      <c r="E41" s="192" t="str">
        <f>'Passo 06 - Definição das Respos'!E41</f>
        <v>-</v>
      </c>
      <c r="F41" s="192" t="str">
        <f>'Passo 06 - Definição das Respos'!H41</f>
        <v/>
      </c>
      <c r="G41" s="241"/>
      <c r="H41" s="234" t="str">
        <f>IF(I41="","",VLOOKUP(I41,'Tabelas de Apoio'!$AY$4:$AZ$45,2,0))</f>
        <v/>
      </c>
      <c r="I41" s="242"/>
      <c r="J41" s="243"/>
      <c r="K41" s="244"/>
      <c r="L41" s="245"/>
      <c r="M41" s="246"/>
      <c r="N41" s="240" t="str">
        <f t="shared" si="3"/>
        <v>-</v>
      </c>
      <c r="O41" s="159"/>
    </row>
    <row r="42" ht="18.75" customHeight="1">
      <c r="A42" s="119">
        <v>35.0</v>
      </c>
      <c r="B42" s="232" t="str">
        <f>'Passo 06 - Definição das Respos'!B42</f>
        <v>#REF!</v>
      </c>
      <c r="C42" s="192" t="str">
        <f>'Passo 06 - Definição das Respos'!C42</f>
        <v>#REF!</v>
      </c>
      <c r="D42" s="192" t="str">
        <f>'Passo 06 - Definição das Respos'!D42</f>
        <v>#REF!</v>
      </c>
      <c r="E42" s="192" t="str">
        <f>'Passo 06 - Definição das Respos'!E42</f>
        <v>-</v>
      </c>
      <c r="F42" s="192" t="str">
        <f>'Passo 06 - Definição das Respos'!H42</f>
        <v/>
      </c>
      <c r="G42" s="247"/>
      <c r="H42" s="234" t="str">
        <f>IF(I42="","",VLOOKUP(I42,'Tabelas de Apoio'!$AY$4:$AZ$45,2,0))</f>
        <v/>
      </c>
      <c r="I42" s="248"/>
      <c r="J42" s="249"/>
      <c r="K42" s="250"/>
      <c r="L42" s="251"/>
      <c r="M42" s="252"/>
      <c r="N42" s="240" t="str">
        <f t="shared" si="3"/>
        <v>-</v>
      </c>
      <c r="O42" s="159"/>
    </row>
    <row r="43" ht="18.75" customHeight="1">
      <c r="A43" s="119">
        <v>36.0</v>
      </c>
      <c r="B43" s="232" t="str">
        <f>'Passo 06 - Definição das Respos'!B43</f>
        <v>#REF!</v>
      </c>
      <c r="C43" s="192" t="str">
        <f>'Passo 06 - Definição das Respos'!C43</f>
        <v>#REF!</v>
      </c>
      <c r="D43" s="192" t="str">
        <f>'Passo 06 - Definição das Respos'!D43</f>
        <v>#REF!</v>
      </c>
      <c r="E43" s="192" t="str">
        <f>'Passo 06 - Definição das Respos'!E43</f>
        <v>-</v>
      </c>
      <c r="F43" s="192" t="str">
        <f>'Passo 06 - Definição das Respos'!H43</f>
        <v/>
      </c>
      <c r="G43" s="241"/>
      <c r="H43" s="234" t="str">
        <f>IF(I43="","",VLOOKUP(I43,'Tabelas de Apoio'!$AY$4:$AZ$45,2,0))</f>
        <v/>
      </c>
      <c r="I43" s="242"/>
      <c r="J43" s="243"/>
      <c r="K43" s="244"/>
      <c r="L43" s="245"/>
      <c r="M43" s="246"/>
      <c r="N43" s="240" t="str">
        <f t="shared" si="3"/>
        <v>-</v>
      </c>
      <c r="O43" s="159"/>
    </row>
    <row r="44" ht="18.75" customHeight="1">
      <c r="A44" s="119">
        <v>37.0</v>
      </c>
      <c r="B44" s="232" t="str">
        <f>'Passo 06 - Definição das Respos'!B44</f>
        <v>#REF!</v>
      </c>
      <c r="C44" s="192" t="str">
        <f>'Passo 06 - Definição das Respos'!C44</f>
        <v>#REF!</v>
      </c>
      <c r="D44" s="192" t="str">
        <f>'Passo 06 - Definição das Respos'!D44</f>
        <v>#REF!</v>
      </c>
      <c r="E44" s="192" t="str">
        <f>'Passo 06 - Definição das Respos'!E44</f>
        <v>-</v>
      </c>
      <c r="F44" s="192" t="str">
        <f>'Passo 06 - Definição das Respos'!H44</f>
        <v/>
      </c>
      <c r="G44" s="247"/>
      <c r="H44" s="234" t="str">
        <f>IF(I44="","",VLOOKUP(I44,'Tabelas de Apoio'!$AY$4:$AZ$45,2,0))</f>
        <v/>
      </c>
      <c r="I44" s="248"/>
      <c r="J44" s="249"/>
      <c r="K44" s="250"/>
      <c r="L44" s="251"/>
      <c r="M44" s="252"/>
      <c r="N44" s="240" t="str">
        <f t="shared" si="3"/>
        <v>-</v>
      </c>
      <c r="O44" s="159"/>
    </row>
    <row r="45" ht="18.75" customHeight="1">
      <c r="A45" s="119">
        <v>38.0</v>
      </c>
      <c r="B45" s="232" t="str">
        <f>'Passo 06 - Definição das Respos'!B45</f>
        <v>#REF!</v>
      </c>
      <c r="C45" s="192" t="str">
        <f>'Passo 06 - Definição das Respos'!C45</f>
        <v>#REF!</v>
      </c>
      <c r="D45" s="192" t="str">
        <f>'Passo 06 - Definição das Respos'!D45</f>
        <v>#REF!</v>
      </c>
      <c r="E45" s="192" t="str">
        <f>'Passo 06 - Definição das Respos'!E45</f>
        <v>-</v>
      </c>
      <c r="F45" s="192" t="str">
        <f>'Passo 06 - Definição das Respos'!H45</f>
        <v/>
      </c>
      <c r="G45" s="241"/>
      <c r="H45" s="234" t="str">
        <f>IF(I45="","",VLOOKUP(I45,'Tabelas de Apoio'!$AY$4:$AZ$45,2,0))</f>
        <v/>
      </c>
      <c r="I45" s="242"/>
      <c r="J45" s="243"/>
      <c r="K45" s="244"/>
      <c r="L45" s="245"/>
      <c r="M45" s="246"/>
      <c r="N45" s="240" t="str">
        <f t="shared" si="3"/>
        <v>-</v>
      </c>
      <c r="O45" s="159"/>
    </row>
    <row r="46" ht="18.75" customHeight="1">
      <c r="A46" s="119">
        <v>39.0</v>
      </c>
      <c r="B46" s="232" t="str">
        <f>'Passo 06 - Definição das Respos'!B46</f>
        <v>#REF!</v>
      </c>
      <c r="C46" s="192" t="str">
        <f>'Passo 06 - Definição das Respos'!C46</f>
        <v>#REF!</v>
      </c>
      <c r="D46" s="192" t="str">
        <f>'Passo 06 - Definição das Respos'!D46</f>
        <v>#REF!</v>
      </c>
      <c r="E46" s="192" t="str">
        <f>'Passo 06 - Definição das Respos'!E46</f>
        <v>-</v>
      </c>
      <c r="F46" s="192" t="str">
        <f>'Passo 06 - Definição das Respos'!H46</f>
        <v/>
      </c>
      <c r="G46" s="247"/>
      <c r="H46" s="234" t="str">
        <f>IF(I46="","",VLOOKUP(I46,'Tabelas de Apoio'!$AY$4:$AZ$45,2,0))</f>
        <v/>
      </c>
      <c r="I46" s="248"/>
      <c r="J46" s="249"/>
      <c r="K46" s="250"/>
      <c r="L46" s="251"/>
      <c r="M46" s="252"/>
      <c r="N46" s="253" t="str">
        <f t="shared" si="3"/>
        <v>-</v>
      </c>
      <c r="O46" s="159"/>
    </row>
    <row r="47" ht="18.75" customHeight="1">
      <c r="A47" s="119">
        <v>40.0</v>
      </c>
      <c r="B47" s="232" t="str">
        <f>'Passo 06 - Definição das Respos'!B47</f>
        <v>#REF!</v>
      </c>
      <c r="C47" s="192" t="str">
        <f>'Passo 06 - Definição das Respos'!C47</f>
        <v>#REF!</v>
      </c>
      <c r="D47" s="192" t="str">
        <f>'Passo 06 - Definição das Respos'!D47</f>
        <v>#REF!</v>
      </c>
      <c r="E47" s="192" t="str">
        <f>'Passo 06 - Definição das Respos'!E47</f>
        <v>-</v>
      </c>
      <c r="F47" s="192" t="str">
        <f>'Passo 06 - Definição das Respos'!H47</f>
        <v/>
      </c>
      <c r="G47" s="241"/>
      <c r="H47" s="234" t="str">
        <f>IF(I47="","",VLOOKUP(I47,'Tabelas de Apoio'!$AY$4:$AZ$45,2,0))</f>
        <v/>
      </c>
      <c r="I47" s="242"/>
      <c r="J47" s="243"/>
      <c r="K47" s="244"/>
      <c r="L47" s="245"/>
      <c r="M47" s="246"/>
      <c r="N47" s="240" t="str">
        <f t="shared" si="3"/>
        <v>-</v>
      </c>
      <c r="O47" s="155"/>
    </row>
    <row r="48" ht="18.75" customHeight="1">
      <c r="A48" s="119">
        <v>41.0</v>
      </c>
      <c r="B48" s="232" t="str">
        <f>'Passo 06 - Definição das Respos'!B48</f>
        <v>#REF!</v>
      </c>
      <c r="C48" s="192" t="str">
        <f>'Passo 06 - Definição das Respos'!C48</f>
        <v>#REF!</v>
      </c>
      <c r="D48" s="192" t="str">
        <f>'Passo 06 - Definição das Respos'!D48</f>
        <v>#REF!</v>
      </c>
      <c r="E48" s="192" t="str">
        <f>'Passo 06 - Definição das Respos'!E48</f>
        <v>-</v>
      </c>
      <c r="F48" s="192" t="str">
        <f>'Passo 06 - Definição das Respos'!H48</f>
        <v/>
      </c>
      <c r="G48" s="247"/>
      <c r="H48" s="234" t="str">
        <f>IF(I48="","",VLOOKUP(I48,'Tabelas de Apoio'!$AY$4:$AZ$45,2,0))</f>
        <v/>
      </c>
      <c r="I48" s="248"/>
      <c r="J48" s="249"/>
      <c r="K48" s="250"/>
      <c r="L48" s="251"/>
      <c r="M48" s="252"/>
      <c r="N48" s="240" t="str">
        <f t="shared" si="3"/>
        <v>-</v>
      </c>
      <c r="O48" s="155"/>
    </row>
    <row r="49" ht="18.75" customHeight="1">
      <c r="A49" s="119">
        <v>42.0</v>
      </c>
      <c r="B49" s="232" t="str">
        <f>'Passo 06 - Definição das Respos'!B49</f>
        <v>#REF!</v>
      </c>
      <c r="C49" s="192" t="str">
        <f>'Passo 06 - Definição das Respos'!C49</f>
        <v>#REF!</v>
      </c>
      <c r="D49" s="192" t="str">
        <f>'Passo 06 - Definição das Respos'!D49</f>
        <v>#REF!</v>
      </c>
      <c r="E49" s="192" t="str">
        <f>'Passo 06 - Definição das Respos'!E49</f>
        <v>-</v>
      </c>
      <c r="F49" s="192" t="str">
        <f>'Passo 06 - Definição das Respos'!H49</f>
        <v/>
      </c>
      <c r="G49" s="241"/>
      <c r="H49" s="234" t="str">
        <f>IF(I49="","",VLOOKUP(I49,'Tabelas de Apoio'!$AY$4:$AZ$45,2,0))</f>
        <v/>
      </c>
      <c r="I49" s="242"/>
      <c r="J49" s="243"/>
      <c r="K49" s="244"/>
      <c r="L49" s="245"/>
      <c r="M49" s="246"/>
      <c r="N49" s="240" t="str">
        <f t="shared" si="3"/>
        <v>-</v>
      </c>
      <c r="O49" s="155"/>
    </row>
    <row r="50" ht="18.75" customHeight="1">
      <c r="A50" s="119">
        <v>43.0</v>
      </c>
      <c r="B50" s="232" t="str">
        <f>'Passo 06 - Definição das Respos'!B50</f>
        <v>#REF!</v>
      </c>
      <c r="C50" s="192" t="str">
        <f>'Passo 06 - Definição das Respos'!C50</f>
        <v>#REF!</v>
      </c>
      <c r="D50" s="192" t="str">
        <f>'Passo 06 - Definição das Respos'!D50</f>
        <v>#REF!</v>
      </c>
      <c r="E50" s="192" t="str">
        <f>'Passo 06 - Definição das Respos'!E50</f>
        <v>-</v>
      </c>
      <c r="F50" s="192" t="str">
        <f>'Passo 06 - Definição das Respos'!H50</f>
        <v/>
      </c>
      <c r="G50" s="247"/>
      <c r="H50" s="234" t="str">
        <f>IF(I50="","",VLOOKUP(I50,'Tabelas de Apoio'!$AY$4:$AZ$45,2,0))</f>
        <v/>
      </c>
      <c r="I50" s="248"/>
      <c r="J50" s="249"/>
      <c r="K50" s="250"/>
      <c r="L50" s="251"/>
      <c r="M50" s="252"/>
      <c r="N50" s="240" t="str">
        <f t="shared" si="3"/>
        <v>-</v>
      </c>
      <c r="O50" s="155"/>
    </row>
    <row r="51" ht="18.75" customHeight="1">
      <c r="A51" s="119">
        <v>44.0</v>
      </c>
      <c r="B51" s="232" t="str">
        <f>'Passo 06 - Definição das Respos'!B51</f>
        <v>#REF!</v>
      </c>
      <c r="C51" s="192" t="str">
        <f>'Passo 06 - Definição das Respos'!C51</f>
        <v>#REF!</v>
      </c>
      <c r="D51" s="192" t="str">
        <f>'Passo 06 - Definição das Respos'!D51</f>
        <v>#REF!</v>
      </c>
      <c r="E51" s="192" t="str">
        <f>'Passo 06 - Definição das Respos'!E51</f>
        <v>-</v>
      </c>
      <c r="F51" s="192" t="str">
        <f>'Passo 06 - Definição das Respos'!H51</f>
        <v/>
      </c>
      <c r="G51" s="241"/>
      <c r="H51" s="234" t="str">
        <f>IF(I51="","",VLOOKUP(I51,'Tabelas de Apoio'!$AY$4:$AZ$45,2,0))</f>
        <v/>
      </c>
      <c r="I51" s="242"/>
      <c r="J51" s="243"/>
      <c r="K51" s="244"/>
      <c r="L51" s="245"/>
      <c r="M51" s="246"/>
      <c r="N51" s="240" t="str">
        <f t="shared" si="3"/>
        <v>-</v>
      </c>
      <c r="O51" s="155"/>
    </row>
    <row r="52" ht="18.75" customHeight="1">
      <c r="A52" s="119">
        <v>45.0</v>
      </c>
      <c r="B52" s="232" t="str">
        <f>'Passo 06 - Definição das Respos'!B52</f>
        <v>#REF!</v>
      </c>
      <c r="C52" s="192" t="str">
        <f>'Passo 06 - Definição das Respos'!C52</f>
        <v>#REF!</v>
      </c>
      <c r="D52" s="192" t="str">
        <f>'Passo 06 - Definição das Respos'!D52</f>
        <v>#REF!</v>
      </c>
      <c r="E52" s="192" t="str">
        <f>'Passo 06 - Definição das Respos'!E52</f>
        <v>-</v>
      </c>
      <c r="F52" s="192" t="str">
        <f>'Passo 06 - Definição das Respos'!H52</f>
        <v/>
      </c>
      <c r="G52" s="247"/>
      <c r="H52" s="234" t="str">
        <f>IF(I52="","",VLOOKUP(I52,'Tabelas de Apoio'!$AY$4:$AZ$45,2,0))</f>
        <v/>
      </c>
      <c r="I52" s="248"/>
      <c r="J52" s="249"/>
      <c r="K52" s="250"/>
      <c r="L52" s="251"/>
      <c r="M52" s="252"/>
      <c r="N52" s="240" t="str">
        <f t="shared" si="3"/>
        <v>-</v>
      </c>
      <c r="O52" s="155"/>
    </row>
    <row r="53" ht="18.75" customHeight="1">
      <c r="A53" s="119">
        <v>46.0</v>
      </c>
      <c r="B53" s="232" t="str">
        <f>'Passo 06 - Definição das Respos'!B53</f>
        <v>#REF!</v>
      </c>
      <c r="C53" s="192" t="str">
        <f>'Passo 06 - Definição das Respos'!C53</f>
        <v>#REF!</v>
      </c>
      <c r="D53" s="192" t="str">
        <f>'Passo 06 - Definição das Respos'!D53</f>
        <v>#REF!</v>
      </c>
      <c r="E53" s="192" t="str">
        <f>'Passo 06 - Definição das Respos'!E53</f>
        <v>-</v>
      </c>
      <c r="F53" s="192" t="str">
        <f>'Passo 06 - Definição das Respos'!H53</f>
        <v/>
      </c>
      <c r="G53" s="241"/>
      <c r="H53" s="234" t="str">
        <f>IF(I53="","",VLOOKUP(I53,'Tabelas de Apoio'!$AY$4:$AZ$45,2,0))</f>
        <v/>
      </c>
      <c r="I53" s="242"/>
      <c r="J53" s="243"/>
      <c r="K53" s="244"/>
      <c r="L53" s="245"/>
      <c r="M53" s="246"/>
      <c r="N53" s="240" t="str">
        <f t="shared" si="3"/>
        <v>-</v>
      </c>
      <c r="O53" s="155"/>
    </row>
    <row r="54" ht="18.75" customHeight="1">
      <c r="A54" s="119">
        <v>47.0</v>
      </c>
      <c r="B54" s="232" t="str">
        <f>'Passo 06 - Definição das Respos'!B54</f>
        <v>#REF!</v>
      </c>
      <c r="C54" s="192" t="str">
        <f>'Passo 06 - Definição das Respos'!C54</f>
        <v>#REF!</v>
      </c>
      <c r="D54" s="192" t="str">
        <f>'Passo 06 - Definição das Respos'!D54</f>
        <v>#REF!</v>
      </c>
      <c r="E54" s="192" t="str">
        <f>'Passo 06 - Definição das Respos'!E54</f>
        <v>-</v>
      </c>
      <c r="F54" s="192" t="str">
        <f>'Passo 06 - Definição das Respos'!H54</f>
        <v/>
      </c>
      <c r="G54" s="247"/>
      <c r="H54" s="234" t="str">
        <f>IF(I54="","",VLOOKUP(I54,'Tabelas de Apoio'!$AY$4:$AZ$45,2,0))</f>
        <v/>
      </c>
      <c r="I54" s="248"/>
      <c r="J54" s="249"/>
      <c r="K54" s="250"/>
      <c r="L54" s="251"/>
      <c r="M54" s="252"/>
      <c r="N54" s="240" t="str">
        <f t="shared" si="3"/>
        <v>-</v>
      </c>
      <c r="O54" s="155"/>
    </row>
    <row r="55" ht="18.75" customHeight="1">
      <c r="A55" s="119">
        <v>48.0</v>
      </c>
      <c r="B55" s="232" t="str">
        <f>'Passo 06 - Definição das Respos'!B55</f>
        <v>#REF!</v>
      </c>
      <c r="C55" s="192" t="str">
        <f>'Passo 06 - Definição das Respos'!C55</f>
        <v>#REF!</v>
      </c>
      <c r="D55" s="192" t="str">
        <f>'Passo 06 - Definição das Respos'!D55</f>
        <v>#REF!</v>
      </c>
      <c r="E55" s="192" t="str">
        <f>'Passo 06 - Definição das Respos'!E55</f>
        <v>-</v>
      </c>
      <c r="F55" s="192" t="str">
        <f>'Passo 06 - Definição das Respos'!H55</f>
        <v/>
      </c>
      <c r="G55" s="241"/>
      <c r="H55" s="234" t="str">
        <f>IF(I55="","",VLOOKUP(I55,'Tabelas de Apoio'!$AY$4:$AZ$45,2,0))</f>
        <v/>
      </c>
      <c r="I55" s="242"/>
      <c r="J55" s="243"/>
      <c r="K55" s="244"/>
      <c r="L55" s="245"/>
      <c r="M55" s="246"/>
      <c r="N55" s="240" t="str">
        <f t="shared" si="3"/>
        <v>-</v>
      </c>
      <c r="O55" s="155"/>
    </row>
    <row r="56" ht="18.75" customHeight="1">
      <c r="A56" s="119">
        <v>49.0</v>
      </c>
      <c r="B56" s="232" t="str">
        <f>'Passo 06 - Definição das Respos'!B56</f>
        <v>#REF!</v>
      </c>
      <c r="C56" s="192" t="str">
        <f>'Passo 06 - Definição das Respos'!C56</f>
        <v>#REF!</v>
      </c>
      <c r="D56" s="192" t="str">
        <f>'Passo 06 - Definição das Respos'!D56</f>
        <v>#REF!</v>
      </c>
      <c r="E56" s="192" t="str">
        <f>'Passo 06 - Definição das Respos'!E56</f>
        <v>-</v>
      </c>
      <c r="F56" s="192" t="str">
        <f>'Passo 06 - Definição das Respos'!H56</f>
        <v/>
      </c>
      <c r="G56" s="247"/>
      <c r="H56" s="234" t="str">
        <f>IF(I56="","",VLOOKUP(I56,'Tabelas de Apoio'!$AY$4:$AZ$45,2,0))</f>
        <v/>
      </c>
      <c r="I56" s="248"/>
      <c r="J56" s="249"/>
      <c r="K56" s="250"/>
      <c r="L56" s="251"/>
      <c r="M56" s="252"/>
      <c r="N56" s="240" t="str">
        <f t="shared" si="3"/>
        <v>-</v>
      </c>
      <c r="O56" s="155"/>
    </row>
    <row r="57" ht="18.75" customHeight="1">
      <c r="A57" s="119">
        <v>50.0</v>
      </c>
      <c r="B57" s="232" t="str">
        <f>'Passo 06 - Definição das Respos'!B57</f>
        <v>#REF!</v>
      </c>
      <c r="C57" s="192" t="str">
        <f>'Passo 06 - Definição das Respos'!C57</f>
        <v>#REF!</v>
      </c>
      <c r="D57" s="192" t="str">
        <f>'Passo 06 - Definição das Respos'!D57</f>
        <v>#REF!</v>
      </c>
      <c r="E57" s="192" t="str">
        <f>'Passo 06 - Definição das Respos'!E57</f>
        <v>-</v>
      </c>
      <c r="F57" s="192" t="str">
        <f>'Passo 06 - Definição das Respos'!H57</f>
        <v/>
      </c>
      <c r="G57" s="241"/>
      <c r="H57" s="234" t="str">
        <f>IF(I57="","",VLOOKUP(I57,'Tabelas de Apoio'!$AY$4:$AZ$45,2,0))</f>
        <v/>
      </c>
      <c r="I57" s="242"/>
      <c r="J57" s="243"/>
      <c r="K57" s="244"/>
      <c r="L57" s="245"/>
      <c r="M57" s="246"/>
      <c r="N57" s="240" t="str">
        <f t="shared" si="3"/>
        <v>-</v>
      </c>
      <c r="O57" s="155"/>
    </row>
    <row r="58" ht="18.75" customHeight="1">
      <c r="A58" s="119">
        <v>51.0</v>
      </c>
      <c r="B58" s="232" t="str">
        <f>'Passo 06 - Definição das Respos'!B58</f>
        <v>#REF!</v>
      </c>
      <c r="C58" s="192" t="str">
        <f>'Passo 06 - Definição das Respos'!C58</f>
        <v>#REF!</v>
      </c>
      <c r="D58" s="192" t="str">
        <f>'Passo 06 - Definição das Respos'!D58</f>
        <v>#REF!</v>
      </c>
      <c r="E58" s="192" t="str">
        <f>'Passo 06 - Definição das Respos'!E58</f>
        <v>-</v>
      </c>
      <c r="F58" s="192" t="str">
        <f>'Passo 06 - Definição das Respos'!H58</f>
        <v/>
      </c>
      <c r="G58" s="247"/>
      <c r="H58" s="234" t="str">
        <f>IF(I58="","",VLOOKUP(I58,'Tabelas de Apoio'!$AY$4:$AZ$45,2,0))</f>
        <v/>
      </c>
      <c r="I58" s="248"/>
      <c r="J58" s="249"/>
      <c r="K58" s="250"/>
      <c r="L58" s="251"/>
      <c r="M58" s="252"/>
      <c r="N58" s="240" t="str">
        <f t="shared" si="3"/>
        <v>-</v>
      </c>
      <c r="O58" s="155"/>
    </row>
    <row r="59" ht="18.75" customHeight="1">
      <c r="A59" s="119">
        <v>52.0</v>
      </c>
      <c r="B59" s="232" t="str">
        <f>'Passo 06 - Definição das Respos'!B59</f>
        <v>#REF!</v>
      </c>
      <c r="C59" s="192" t="str">
        <f>'Passo 06 - Definição das Respos'!C59</f>
        <v>#REF!</v>
      </c>
      <c r="D59" s="192" t="str">
        <f>'Passo 06 - Definição das Respos'!D59</f>
        <v>#REF!</v>
      </c>
      <c r="E59" s="192" t="str">
        <f>'Passo 06 - Definição das Respos'!E59</f>
        <v>-</v>
      </c>
      <c r="F59" s="192" t="str">
        <f>'Passo 06 - Definição das Respos'!H59</f>
        <v/>
      </c>
      <c r="G59" s="241"/>
      <c r="H59" s="234" t="str">
        <f>IF(I59="","",VLOOKUP(I59,'Tabelas de Apoio'!$AY$4:$AZ$45,2,0))</f>
        <v/>
      </c>
      <c r="I59" s="242"/>
      <c r="J59" s="243"/>
      <c r="K59" s="244"/>
      <c r="L59" s="245"/>
      <c r="M59" s="246"/>
      <c r="N59" s="240" t="str">
        <f t="shared" si="3"/>
        <v>-</v>
      </c>
      <c r="O59" s="155"/>
    </row>
    <row r="60" ht="18.75" customHeight="1">
      <c r="A60" s="119">
        <v>53.0</v>
      </c>
      <c r="B60" s="232" t="str">
        <f>'Passo 06 - Definição das Respos'!B60</f>
        <v>#REF!</v>
      </c>
      <c r="C60" s="192" t="str">
        <f>'Passo 06 - Definição das Respos'!C60</f>
        <v>#REF!</v>
      </c>
      <c r="D60" s="192" t="str">
        <f>'Passo 06 - Definição das Respos'!D60</f>
        <v>#REF!</v>
      </c>
      <c r="E60" s="192" t="str">
        <f>'Passo 06 - Definição das Respos'!E60</f>
        <v>-</v>
      </c>
      <c r="F60" s="192" t="str">
        <f>'Passo 06 - Definição das Respos'!H60</f>
        <v/>
      </c>
      <c r="G60" s="247"/>
      <c r="H60" s="234" t="str">
        <f>IF(I60="","",VLOOKUP(I60,'Tabelas de Apoio'!$AY$4:$AZ$45,2,0))</f>
        <v/>
      </c>
      <c r="I60" s="248"/>
      <c r="J60" s="249"/>
      <c r="K60" s="250"/>
      <c r="L60" s="251"/>
      <c r="M60" s="252"/>
      <c r="N60" s="240" t="str">
        <f t="shared" si="3"/>
        <v>-</v>
      </c>
      <c r="O60" s="155"/>
    </row>
    <row r="61" ht="18.75" customHeight="1">
      <c r="A61" s="119">
        <v>54.0</v>
      </c>
      <c r="B61" s="232" t="str">
        <f>'Passo 06 - Definição das Respos'!B61</f>
        <v>#REF!</v>
      </c>
      <c r="C61" s="192" t="str">
        <f>'Passo 06 - Definição das Respos'!C61</f>
        <v>#REF!</v>
      </c>
      <c r="D61" s="192" t="str">
        <f>'Passo 06 - Definição das Respos'!D61</f>
        <v>#REF!</v>
      </c>
      <c r="E61" s="192" t="str">
        <f>'Passo 06 - Definição das Respos'!E61</f>
        <v>-</v>
      </c>
      <c r="F61" s="192" t="str">
        <f>'Passo 06 - Definição das Respos'!H61</f>
        <v/>
      </c>
      <c r="G61" s="241"/>
      <c r="H61" s="234" t="str">
        <f>IF(I61="","",VLOOKUP(I61,'Tabelas de Apoio'!$AY$4:$AZ$45,2,0))</f>
        <v/>
      </c>
      <c r="I61" s="242"/>
      <c r="J61" s="243"/>
      <c r="K61" s="244"/>
      <c r="L61" s="245"/>
      <c r="M61" s="246"/>
      <c r="N61" s="240" t="str">
        <f t="shared" si="3"/>
        <v>-</v>
      </c>
      <c r="O61" s="155"/>
    </row>
    <row r="62" ht="18.75" customHeight="1">
      <c r="A62" s="119">
        <v>55.0</v>
      </c>
      <c r="B62" s="232" t="str">
        <f>'Passo 06 - Definição das Respos'!B62</f>
        <v>#REF!</v>
      </c>
      <c r="C62" s="192" t="str">
        <f>'Passo 06 - Definição das Respos'!C62</f>
        <v>#REF!</v>
      </c>
      <c r="D62" s="192" t="str">
        <f>'Passo 06 - Definição das Respos'!D62</f>
        <v>#REF!</v>
      </c>
      <c r="E62" s="192" t="str">
        <f>'Passo 06 - Definição das Respos'!E62</f>
        <v>-</v>
      </c>
      <c r="F62" s="192" t="str">
        <f>'Passo 06 - Definição das Respos'!H62</f>
        <v/>
      </c>
      <c r="G62" s="247"/>
      <c r="H62" s="234" t="str">
        <f>IF(I62="","",VLOOKUP(I62,'Tabelas de Apoio'!$AY$4:$AZ$45,2,0))</f>
        <v/>
      </c>
      <c r="I62" s="248"/>
      <c r="J62" s="249"/>
      <c r="K62" s="250"/>
      <c r="L62" s="251"/>
      <c r="M62" s="252"/>
      <c r="N62" s="240" t="str">
        <f t="shared" si="3"/>
        <v>-</v>
      </c>
      <c r="O62" s="155"/>
    </row>
    <row r="63" ht="18.75" customHeight="1">
      <c r="A63" s="119">
        <v>56.0</v>
      </c>
      <c r="B63" s="232" t="str">
        <f>'Passo 06 - Definição das Respos'!B63</f>
        <v>#REF!</v>
      </c>
      <c r="C63" s="192" t="str">
        <f>'Passo 06 - Definição das Respos'!C63</f>
        <v>#REF!</v>
      </c>
      <c r="D63" s="192" t="str">
        <f>'Passo 06 - Definição das Respos'!D63</f>
        <v>#REF!</v>
      </c>
      <c r="E63" s="192" t="str">
        <f>'Passo 06 - Definição das Respos'!E63</f>
        <v>-</v>
      </c>
      <c r="F63" s="192" t="str">
        <f>'Passo 06 - Definição das Respos'!H63</f>
        <v/>
      </c>
      <c r="G63" s="241"/>
      <c r="H63" s="234" t="str">
        <f>IF(I63="","",VLOOKUP(I63,'Tabelas de Apoio'!$AY$4:$AZ$45,2,0))</f>
        <v/>
      </c>
      <c r="I63" s="242"/>
      <c r="J63" s="243"/>
      <c r="K63" s="244"/>
      <c r="L63" s="245"/>
      <c r="M63" s="246"/>
      <c r="N63" s="240" t="str">
        <f t="shared" si="3"/>
        <v>-</v>
      </c>
      <c r="O63" s="155"/>
    </row>
    <row r="64" ht="18.75" customHeight="1">
      <c r="A64" s="119">
        <v>57.0</v>
      </c>
      <c r="B64" s="232" t="str">
        <f>'Passo 06 - Definição das Respos'!B64</f>
        <v>#REF!</v>
      </c>
      <c r="C64" s="192" t="str">
        <f>'Passo 06 - Definição das Respos'!C64</f>
        <v>#REF!</v>
      </c>
      <c r="D64" s="192" t="str">
        <f>'Passo 06 - Definição das Respos'!D64</f>
        <v>#REF!</v>
      </c>
      <c r="E64" s="192" t="str">
        <f>'Passo 06 - Definição das Respos'!E64</f>
        <v>-</v>
      </c>
      <c r="F64" s="192" t="str">
        <f>'Passo 06 - Definição das Respos'!H64</f>
        <v/>
      </c>
      <c r="G64" s="247"/>
      <c r="H64" s="234" t="str">
        <f>IF(I64="","",VLOOKUP(I64,'Tabelas de Apoio'!$AY$4:$AZ$45,2,0))</f>
        <v/>
      </c>
      <c r="I64" s="248"/>
      <c r="J64" s="249"/>
      <c r="K64" s="250"/>
      <c r="L64" s="251"/>
      <c r="M64" s="252"/>
      <c r="N64" s="240" t="str">
        <f t="shared" si="3"/>
        <v>-</v>
      </c>
      <c r="O64" s="155"/>
    </row>
    <row r="65" ht="18.75" customHeight="1">
      <c r="A65" s="119">
        <v>58.0</v>
      </c>
      <c r="B65" s="232" t="str">
        <f>'Passo 06 - Definição das Respos'!B65</f>
        <v>#REF!</v>
      </c>
      <c r="C65" s="192" t="str">
        <f>'Passo 06 - Definição das Respos'!C65</f>
        <v>#REF!</v>
      </c>
      <c r="D65" s="192" t="str">
        <f>'Passo 06 - Definição das Respos'!D65</f>
        <v>#REF!</v>
      </c>
      <c r="E65" s="192" t="str">
        <f>'Passo 06 - Definição das Respos'!E65</f>
        <v>-</v>
      </c>
      <c r="F65" s="192" t="str">
        <f>'Passo 06 - Definição das Respos'!H65</f>
        <v/>
      </c>
      <c r="G65" s="241"/>
      <c r="H65" s="234" t="str">
        <f>IF(I65="","",VLOOKUP(I65,'Tabelas de Apoio'!$AY$4:$AZ$45,2,0))</f>
        <v/>
      </c>
      <c r="I65" s="242"/>
      <c r="J65" s="243"/>
      <c r="K65" s="244"/>
      <c r="L65" s="245"/>
      <c r="M65" s="246"/>
      <c r="N65" s="240" t="str">
        <f t="shared" si="3"/>
        <v>-</v>
      </c>
      <c r="O65" s="155"/>
    </row>
    <row r="66" ht="18.75" customHeight="1">
      <c r="A66" s="119">
        <v>59.0</v>
      </c>
      <c r="B66" s="232" t="str">
        <f>'Passo 06 - Definição das Respos'!B66</f>
        <v>#REF!</v>
      </c>
      <c r="C66" s="192" t="str">
        <f>'Passo 06 - Definição das Respos'!C66</f>
        <v>#REF!</v>
      </c>
      <c r="D66" s="192" t="str">
        <f>'Passo 06 - Definição das Respos'!D66</f>
        <v>#REF!</v>
      </c>
      <c r="E66" s="192" t="str">
        <f>'Passo 06 - Definição das Respos'!E66</f>
        <v>-</v>
      </c>
      <c r="F66" s="192" t="str">
        <f>'Passo 06 - Definição das Respos'!H66</f>
        <v/>
      </c>
      <c r="G66" s="247"/>
      <c r="H66" s="234" t="str">
        <f>IF(I66="","",VLOOKUP(I66,'Tabelas de Apoio'!$AY$4:$AZ$45,2,0))</f>
        <v/>
      </c>
      <c r="I66" s="248"/>
      <c r="J66" s="249"/>
      <c r="K66" s="250"/>
      <c r="L66" s="251"/>
      <c r="M66" s="252"/>
      <c r="N66" s="240" t="str">
        <f t="shared" si="3"/>
        <v>-</v>
      </c>
      <c r="O66" s="155"/>
    </row>
    <row r="67" ht="18.75" customHeight="1">
      <c r="A67" s="119">
        <v>60.0</v>
      </c>
      <c r="B67" s="232" t="str">
        <f>'Passo 06 - Definição das Respos'!B67</f>
        <v>#REF!</v>
      </c>
      <c r="C67" s="192" t="str">
        <f>'Passo 06 - Definição das Respos'!C67</f>
        <v>#REF!</v>
      </c>
      <c r="D67" s="192" t="str">
        <f>'Passo 06 - Definição das Respos'!D67</f>
        <v>#REF!</v>
      </c>
      <c r="E67" s="192" t="str">
        <f>'Passo 06 - Definição das Respos'!E67</f>
        <v>-</v>
      </c>
      <c r="F67" s="192" t="str">
        <f>'Passo 06 - Definição das Respos'!H67</f>
        <v/>
      </c>
      <c r="G67" s="241"/>
      <c r="H67" s="234" t="str">
        <f>IF(I67="","",VLOOKUP(I67,'Tabelas de Apoio'!$AY$4:$AZ$45,2,0))</f>
        <v/>
      </c>
      <c r="I67" s="242"/>
      <c r="J67" s="243"/>
      <c r="K67" s="244"/>
      <c r="L67" s="245"/>
      <c r="M67" s="246"/>
      <c r="N67" s="240" t="str">
        <f t="shared" si="3"/>
        <v>-</v>
      </c>
      <c r="O67" s="155"/>
    </row>
    <row r="68" ht="18.75" customHeight="1">
      <c r="A68" s="119">
        <v>61.0</v>
      </c>
      <c r="B68" s="232" t="str">
        <f>'Passo 06 - Definição das Respos'!B68</f>
        <v>#REF!</v>
      </c>
      <c r="C68" s="192" t="str">
        <f>'Passo 06 - Definição das Respos'!C68</f>
        <v>#REF!</v>
      </c>
      <c r="D68" s="192" t="str">
        <f>'Passo 06 - Definição das Respos'!D68</f>
        <v>#REF!</v>
      </c>
      <c r="E68" s="192" t="str">
        <f>'Passo 06 - Definição das Respos'!E68</f>
        <v>-</v>
      </c>
      <c r="F68" s="192" t="str">
        <f>'Passo 06 - Definição das Respos'!H68</f>
        <v/>
      </c>
      <c r="G68" s="247"/>
      <c r="H68" s="234" t="str">
        <f>IF(I68="","",VLOOKUP(I68,'Tabelas de Apoio'!$AY$4:$AZ$45,2,0))</f>
        <v/>
      </c>
      <c r="I68" s="248"/>
      <c r="J68" s="249"/>
      <c r="K68" s="250"/>
      <c r="L68" s="251"/>
      <c r="M68" s="252"/>
      <c r="N68" s="240" t="str">
        <f t="shared" si="3"/>
        <v>-</v>
      </c>
      <c r="O68" s="155"/>
    </row>
    <row r="69" ht="18.75" customHeight="1">
      <c r="A69" s="119">
        <v>62.0</v>
      </c>
      <c r="B69" s="232" t="str">
        <f>'Passo 06 - Definição das Respos'!B69</f>
        <v>#REF!</v>
      </c>
      <c r="C69" s="192" t="str">
        <f>'Passo 06 - Definição das Respos'!C69</f>
        <v>#REF!</v>
      </c>
      <c r="D69" s="192" t="str">
        <f>'Passo 06 - Definição das Respos'!D69</f>
        <v>#REF!</v>
      </c>
      <c r="E69" s="192" t="str">
        <f>'Passo 06 - Definição das Respos'!E69</f>
        <v>-</v>
      </c>
      <c r="F69" s="192" t="str">
        <f>'Passo 06 - Definição das Respos'!H69</f>
        <v/>
      </c>
      <c r="G69" s="241"/>
      <c r="H69" s="234" t="str">
        <f>IF(I69="","",VLOOKUP(I69,'Tabelas de Apoio'!$AY$4:$AZ$45,2,0))</f>
        <v/>
      </c>
      <c r="I69" s="242"/>
      <c r="J69" s="243"/>
      <c r="K69" s="244"/>
      <c r="L69" s="245"/>
      <c r="M69" s="246"/>
      <c r="N69" s="240" t="str">
        <f t="shared" si="3"/>
        <v>-</v>
      </c>
      <c r="O69" s="155"/>
    </row>
    <row r="70" ht="18.75" customHeight="1">
      <c r="A70" s="119">
        <v>63.0</v>
      </c>
      <c r="B70" s="232" t="str">
        <f>'Passo 06 - Definição das Respos'!B70</f>
        <v>#REF!</v>
      </c>
      <c r="C70" s="192" t="str">
        <f>'Passo 06 - Definição das Respos'!C70</f>
        <v>#REF!</v>
      </c>
      <c r="D70" s="192" t="str">
        <f>'Passo 06 - Definição das Respos'!D70</f>
        <v>#REF!</v>
      </c>
      <c r="E70" s="192" t="str">
        <f>'Passo 06 - Definição das Respos'!E70</f>
        <v>-</v>
      </c>
      <c r="F70" s="192" t="str">
        <f>'Passo 06 - Definição das Respos'!H70</f>
        <v/>
      </c>
      <c r="G70" s="247"/>
      <c r="H70" s="234" t="str">
        <f>IF(I70="","",VLOOKUP(I70,'Tabelas de Apoio'!$AY$4:$AZ$45,2,0))</f>
        <v/>
      </c>
      <c r="I70" s="248"/>
      <c r="J70" s="249"/>
      <c r="K70" s="250"/>
      <c r="L70" s="251"/>
      <c r="M70" s="252"/>
      <c r="N70" s="240" t="str">
        <f t="shared" si="3"/>
        <v>-</v>
      </c>
      <c r="O70" s="155"/>
    </row>
    <row r="71" ht="18.75" customHeight="1">
      <c r="A71" s="119">
        <v>64.0</v>
      </c>
      <c r="B71" s="232" t="str">
        <f>'Passo 06 - Definição das Respos'!B71</f>
        <v>#REF!</v>
      </c>
      <c r="C71" s="192" t="str">
        <f>'Passo 06 - Definição das Respos'!C71</f>
        <v>#REF!</v>
      </c>
      <c r="D71" s="192" t="str">
        <f>'Passo 06 - Definição das Respos'!D71</f>
        <v>#REF!</v>
      </c>
      <c r="E71" s="192" t="str">
        <f>'Passo 06 - Definição das Respos'!E71</f>
        <v>-</v>
      </c>
      <c r="F71" s="192" t="str">
        <f>'Passo 06 - Definição das Respos'!H71</f>
        <v/>
      </c>
      <c r="G71" s="241"/>
      <c r="H71" s="234" t="str">
        <f>IF(I71="","",VLOOKUP(I71,'Tabelas de Apoio'!$AY$4:$AZ$45,2,0))</f>
        <v/>
      </c>
      <c r="I71" s="242"/>
      <c r="J71" s="243"/>
      <c r="K71" s="244"/>
      <c r="L71" s="245"/>
      <c r="M71" s="246"/>
      <c r="N71" s="240" t="str">
        <f t="shared" si="3"/>
        <v>-</v>
      </c>
      <c r="O71" s="155"/>
    </row>
    <row r="72" ht="18.75" customHeight="1">
      <c r="A72" s="119">
        <v>65.0</v>
      </c>
      <c r="B72" s="232" t="str">
        <f>'Passo 06 - Definição das Respos'!B72</f>
        <v>#REF!</v>
      </c>
      <c r="C72" s="192" t="str">
        <f>'Passo 06 - Definição das Respos'!C72</f>
        <v>#REF!</v>
      </c>
      <c r="D72" s="192" t="str">
        <f>'Passo 06 - Definição das Respos'!D72</f>
        <v>#REF!</v>
      </c>
      <c r="E72" s="192" t="str">
        <f>'Passo 06 - Definição das Respos'!E72</f>
        <v>-</v>
      </c>
      <c r="F72" s="192" t="str">
        <f>'Passo 06 - Definição das Respos'!H72</f>
        <v/>
      </c>
      <c r="G72" s="247"/>
      <c r="H72" s="234" t="str">
        <f>IF(I72="","",VLOOKUP(I72,'Tabelas de Apoio'!$AY$4:$AZ$45,2,0))</f>
        <v/>
      </c>
      <c r="I72" s="248"/>
      <c r="J72" s="249"/>
      <c r="K72" s="250"/>
      <c r="L72" s="251"/>
      <c r="M72" s="252"/>
      <c r="N72" s="240" t="str">
        <f t="shared" si="3"/>
        <v>-</v>
      </c>
      <c r="O72" s="155"/>
    </row>
    <row r="73" ht="18.75" customHeight="1">
      <c r="A73" s="119">
        <v>66.0</v>
      </c>
      <c r="B73" s="232" t="str">
        <f>'Passo 06 - Definição das Respos'!B73</f>
        <v>#REF!</v>
      </c>
      <c r="C73" s="192" t="str">
        <f>'Passo 06 - Definição das Respos'!C73</f>
        <v>#REF!</v>
      </c>
      <c r="D73" s="192" t="str">
        <f>'Passo 06 - Definição das Respos'!D73</f>
        <v>#REF!</v>
      </c>
      <c r="E73" s="192" t="str">
        <f>'Passo 06 - Definição das Respos'!E73</f>
        <v>-</v>
      </c>
      <c r="F73" s="192" t="str">
        <f>'Passo 06 - Definição das Respos'!H73</f>
        <v/>
      </c>
      <c r="G73" s="241"/>
      <c r="H73" s="234" t="str">
        <f>IF(I73="","",VLOOKUP(I73,'Tabelas de Apoio'!$AY$4:$AZ$45,2,0))</f>
        <v/>
      </c>
      <c r="I73" s="242"/>
      <c r="J73" s="243"/>
      <c r="K73" s="244"/>
      <c r="L73" s="245"/>
      <c r="M73" s="246"/>
      <c r="N73" s="240" t="str">
        <f t="shared" si="3"/>
        <v>-</v>
      </c>
      <c r="O73" s="155"/>
    </row>
    <row r="74" ht="18.75" customHeight="1">
      <c r="A74" s="119">
        <v>67.0</v>
      </c>
      <c r="B74" s="232" t="str">
        <f>'Passo 06 - Definição das Respos'!B74</f>
        <v>#REF!</v>
      </c>
      <c r="C74" s="192" t="str">
        <f>'Passo 06 - Definição das Respos'!C74</f>
        <v>#REF!</v>
      </c>
      <c r="D74" s="192" t="str">
        <f>'Passo 06 - Definição das Respos'!D74</f>
        <v>#REF!</v>
      </c>
      <c r="E74" s="192" t="str">
        <f>'Passo 06 - Definição das Respos'!E74</f>
        <v>-</v>
      </c>
      <c r="F74" s="192" t="str">
        <f>'Passo 06 - Definição das Respos'!H74</f>
        <v/>
      </c>
      <c r="G74" s="247"/>
      <c r="H74" s="234" t="str">
        <f>IF(I74="","",VLOOKUP(I74,'Tabelas de Apoio'!$AY$4:$AZ$45,2,0))</f>
        <v/>
      </c>
      <c r="I74" s="248"/>
      <c r="J74" s="249"/>
      <c r="K74" s="250"/>
      <c r="L74" s="251"/>
      <c r="M74" s="252"/>
      <c r="N74" s="240" t="str">
        <f t="shared" si="3"/>
        <v>-</v>
      </c>
      <c r="O74" s="155"/>
    </row>
    <row r="75" ht="18.75" customHeight="1">
      <c r="A75" s="119">
        <v>68.0</v>
      </c>
      <c r="B75" s="232" t="str">
        <f>'Passo 06 - Definição das Respos'!B75</f>
        <v>#REF!</v>
      </c>
      <c r="C75" s="192" t="str">
        <f>'Passo 06 - Definição das Respos'!C75</f>
        <v>#REF!</v>
      </c>
      <c r="D75" s="192" t="str">
        <f>'Passo 06 - Definição das Respos'!D75</f>
        <v>#REF!</v>
      </c>
      <c r="E75" s="192" t="str">
        <f>'Passo 06 - Definição das Respos'!E75</f>
        <v>-</v>
      </c>
      <c r="F75" s="192" t="str">
        <f>'Passo 06 - Definição das Respos'!H75</f>
        <v/>
      </c>
      <c r="G75" s="241"/>
      <c r="H75" s="234" t="str">
        <f>IF(I75="","",VLOOKUP(I75,'Tabelas de Apoio'!$AY$4:$AZ$45,2,0))</f>
        <v/>
      </c>
      <c r="I75" s="242"/>
      <c r="J75" s="243"/>
      <c r="K75" s="244"/>
      <c r="L75" s="245"/>
      <c r="M75" s="246"/>
      <c r="N75" s="240" t="str">
        <f t="shared" si="3"/>
        <v>-</v>
      </c>
      <c r="O75" s="155"/>
    </row>
    <row r="76" ht="18.75" customHeight="1">
      <c r="A76" s="119">
        <v>69.0</v>
      </c>
      <c r="B76" s="232" t="str">
        <f>'Passo 06 - Definição das Respos'!B76</f>
        <v>#REF!</v>
      </c>
      <c r="C76" s="192" t="str">
        <f>'Passo 06 - Definição das Respos'!C76</f>
        <v>#REF!</v>
      </c>
      <c r="D76" s="192" t="str">
        <f>'Passo 06 - Definição das Respos'!D76</f>
        <v>#REF!</v>
      </c>
      <c r="E76" s="192" t="str">
        <f>'Passo 06 - Definição das Respos'!E76</f>
        <v>-</v>
      </c>
      <c r="F76" s="192" t="str">
        <f>'Passo 06 - Definição das Respos'!H76</f>
        <v/>
      </c>
      <c r="G76" s="247"/>
      <c r="H76" s="234" t="str">
        <f>IF(I76="","",VLOOKUP(I76,'Tabelas de Apoio'!$AY$4:$AZ$45,2,0))</f>
        <v/>
      </c>
      <c r="I76" s="248"/>
      <c r="J76" s="249"/>
      <c r="K76" s="250"/>
      <c r="L76" s="251"/>
      <c r="M76" s="252"/>
      <c r="N76" s="240" t="str">
        <f t="shared" si="3"/>
        <v>-</v>
      </c>
      <c r="O76" s="155"/>
    </row>
    <row r="77" ht="18.75" customHeight="1">
      <c r="A77" s="119">
        <v>70.0</v>
      </c>
      <c r="B77" s="232" t="str">
        <f>'Passo 06 - Definição das Respos'!B77</f>
        <v>#REF!</v>
      </c>
      <c r="C77" s="192" t="str">
        <f>'Passo 06 - Definição das Respos'!C77</f>
        <v>#REF!</v>
      </c>
      <c r="D77" s="192" t="str">
        <f>'Passo 06 - Definição das Respos'!D77</f>
        <v>#REF!</v>
      </c>
      <c r="E77" s="192" t="str">
        <f>'Passo 06 - Definição das Respos'!E77</f>
        <v>-</v>
      </c>
      <c r="F77" s="192" t="str">
        <f>'Passo 06 - Definição das Respos'!H77</f>
        <v/>
      </c>
      <c r="G77" s="241"/>
      <c r="H77" s="234" t="str">
        <f>IF(I77="","",VLOOKUP(I77,'Tabelas de Apoio'!$AY$4:$AZ$45,2,0))</f>
        <v/>
      </c>
      <c r="I77" s="242"/>
      <c r="J77" s="243"/>
      <c r="K77" s="244"/>
      <c r="L77" s="245"/>
      <c r="M77" s="246"/>
      <c r="N77" s="240" t="str">
        <f t="shared" si="3"/>
        <v>-</v>
      </c>
      <c r="O77" s="155"/>
    </row>
    <row r="78" ht="18.75" customHeight="1">
      <c r="A78" s="119">
        <v>71.0</v>
      </c>
      <c r="B78" s="232" t="str">
        <f>'Passo 06 - Definição das Respos'!B78</f>
        <v>#REF!</v>
      </c>
      <c r="C78" s="192" t="str">
        <f>'Passo 06 - Definição das Respos'!C78</f>
        <v>#REF!</v>
      </c>
      <c r="D78" s="192" t="str">
        <f>'Passo 06 - Definição das Respos'!D78</f>
        <v>#REF!</v>
      </c>
      <c r="E78" s="192" t="str">
        <f>'Passo 06 - Definição das Respos'!E78</f>
        <v>-</v>
      </c>
      <c r="F78" s="192" t="str">
        <f>'Passo 06 - Definição das Respos'!H78</f>
        <v/>
      </c>
      <c r="G78" s="247"/>
      <c r="H78" s="234" t="str">
        <f>IF(I78="","",VLOOKUP(I78,'Tabelas de Apoio'!$AY$4:$AZ$45,2,0))</f>
        <v/>
      </c>
      <c r="I78" s="248"/>
      <c r="J78" s="249"/>
      <c r="K78" s="250"/>
      <c r="L78" s="251"/>
      <c r="M78" s="252"/>
      <c r="N78" s="240" t="str">
        <f t="shared" si="3"/>
        <v>-</v>
      </c>
      <c r="O78" s="155"/>
    </row>
    <row r="79" ht="18.75" customHeight="1">
      <c r="A79" s="119">
        <v>72.0</v>
      </c>
      <c r="B79" s="232" t="str">
        <f>'Passo 06 - Definição das Respos'!B79</f>
        <v>#REF!</v>
      </c>
      <c r="C79" s="192" t="str">
        <f>'Passo 06 - Definição das Respos'!C79</f>
        <v>#REF!</v>
      </c>
      <c r="D79" s="192" t="str">
        <f>'Passo 06 - Definição das Respos'!D79</f>
        <v>#REF!</v>
      </c>
      <c r="E79" s="192" t="str">
        <f>'Passo 06 - Definição das Respos'!E79</f>
        <v>-</v>
      </c>
      <c r="F79" s="192" t="str">
        <f>'Passo 06 - Definição das Respos'!H79</f>
        <v/>
      </c>
      <c r="G79" s="241"/>
      <c r="H79" s="234" t="str">
        <f>IF(I79="","",VLOOKUP(I79,'Tabelas de Apoio'!$AY$4:$AZ$45,2,0))</f>
        <v/>
      </c>
      <c r="I79" s="242"/>
      <c r="J79" s="243"/>
      <c r="K79" s="244"/>
      <c r="L79" s="245"/>
      <c r="M79" s="246"/>
      <c r="N79" s="240" t="str">
        <f t="shared" si="3"/>
        <v>-</v>
      </c>
      <c r="O79" s="155"/>
    </row>
    <row r="80" ht="18.75" customHeight="1">
      <c r="A80" s="119">
        <v>73.0</v>
      </c>
      <c r="B80" s="232" t="str">
        <f>'Passo 06 - Definição das Respos'!B80</f>
        <v>#REF!</v>
      </c>
      <c r="C80" s="192" t="str">
        <f>'Passo 06 - Definição das Respos'!C80</f>
        <v>#REF!</v>
      </c>
      <c r="D80" s="192" t="str">
        <f>'Passo 06 - Definição das Respos'!D80</f>
        <v>#REF!</v>
      </c>
      <c r="E80" s="192" t="str">
        <f>'Passo 06 - Definição das Respos'!E80</f>
        <v>-</v>
      </c>
      <c r="F80" s="192" t="str">
        <f>'Passo 06 - Definição das Respos'!H80</f>
        <v/>
      </c>
      <c r="G80" s="247"/>
      <c r="H80" s="234" t="str">
        <f>IF(I80="","",VLOOKUP(I80,'Tabelas de Apoio'!$AY$4:$AZ$45,2,0))</f>
        <v/>
      </c>
      <c r="I80" s="248"/>
      <c r="J80" s="249"/>
      <c r="K80" s="250"/>
      <c r="L80" s="251"/>
      <c r="M80" s="252"/>
      <c r="N80" s="240" t="str">
        <f t="shared" si="3"/>
        <v>-</v>
      </c>
      <c r="O80" s="155"/>
    </row>
    <row r="81" ht="18.75" customHeight="1">
      <c r="A81" s="119">
        <v>74.0</v>
      </c>
      <c r="B81" s="232" t="str">
        <f>'Passo 06 - Definição das Respos'!B81</f>
        <v>#REF!</v>
      </c>
      <c r="C81" s="192" t="str">
        <f>'Passo 06 - Definição das Respos'!C81</f>
        <v>#REF!</v>
      </c>
      <c r="D81" s="192" t="str">
        <f>'Passo 06 - Definição das Respos'!D81</f>
        <v>#REF!</v>
      </c>
      <c r="E81" s="192" t="str">
        <f>'Passo 06 - Definição das Respos'!E81</f>
        <v>-</v>
      </c>
      <c r="F81" s="192" t="str">
        <f>'Passo 06 - Definição das Respos'!H81</f>
        <v/>
      </c>
      <c r="G81" s="241"/>
      <c r="H81" s="234" t="str">
        <f>IF(I81="","",VLOOKUP(I81,'Tabelas de Apoio'!$AY$4:$AZ$45,2,0))</f>
        <v/>
      </c>
      <c r="I81" s="242"/>
      <c r="J81" s="243"/>
      <c r="K81" s="244"/>
      <c r="L81" s="245"/>
      <c r="M81" s="246"/>
      <c r="N81" s="240" t="str">
        <f t="shared" si="3"/>
        <v>-</v>
      </c>
      <c r="O81" s="155"/>
    </row>
    <row r="82" ht="18.75" customHeight="1">
      <c r="A82" s="119">
        <v>75.0</v>
      </c>
      <c r="B82" s="232" t="str">
        <f>'Passo 06 - Definição das Respos'!B82</f>
        <v>#REF!</v>
      </c>
      <c r="C82" s="192" t="str">
        <f>'Passo 06 - Definição das Respos'!C82</f>
        <v>#REF!</v>
      </c>
      <c r="D82" s="192" t="str">
        <f>'Passo 06 - Definição das Respos'!D82</f>
        <v>#REF!</v>
      </c>
      <c r="E82" s="192" t="str">
        <f>'Passo 06 - Definição das Respos'!E82</f>
        <v>-</v>
      </c>
      <c r="F82" s="192" t="str">
        <f>'Passo 06 - Definição das Respos'!H82</f>
        <v/>
      </c>
      <c r="G82" s="247"/>
      <c r="H82" s="234" t="str">
        <f>IF(I82="","",VLOOKUP(I82,'Tabelas de Apoio'!$AY$4:$AZ$45,2,0))</f>
        <v/>
      </c>
      <c r="I82" s="248"/>
      <c r="J82" s="249"/>
      <c r="K82" s="250"/>
      <c r="L82" s="251"/>
      <c r="M82" s="252"/>
      <c r="N82" s="240" t="str">
        <f t="shared" si="3"/>
        <v>-</v>
      </c>
      <c r="O82" s="155"/>
    </row>
    <row r="83" ht="18.75" customHeight="1">
      <c r="A83" s="119">
        <v>76.0</v>
      </c>
      <c r="B83" s="232" t="str">
        <f>'Passo 06 - Definição das Respos'!B83</f>
        <v>#REF!</v>
      </c>
      <c r="C83" s="192" t="str">
        <f>'Passo 06 - Definição das Respos'!C83</f>
        <v>#REF!</v>
      </c>
      <c r="D83" s="192" t="str">
        <f>'Passo 06 - Definição das Respos'!D83</f>
        <v>#REF!</v>
      </c>
      <c r="E83" s="192" t="str">
        <f>'Passo 06 - Definição das Respos'!E83</f>
        <v>-</v>
      </c>
      <c r="F83" s="192" t="str">
        <f>'Passo 06 - Definição das Respos'!H83</f>
        <v/>
      </c>
      <c r="G83" s="241"/>
      <c r="H83" s="234" t="str">
        <f>IF(I83="","",VLOOKUP(I83,'Tabelas de Apoio'!$AY$4:$AZ$45,2,0))</f>
        <v/>
      </c>
      <c r="I83" s="242"/>
      <c r="J83" s="243"/>
      <c r="K83" s="244"/>
      <c r="L83" s="245"/>
      <c r="M83" s="246"/>
      <c r="N83" s="240" t="str">
        <f t="shared" si="3"/>
        <v>-</v>
      </c>
      <c r="O83" s="155"/>
    </row>
    <row r="84" ht="18.75" customHeight="1">
      <c r="A84" s="119">
        <v>77.0</v>
      </c>
      <c r="B84" s="232" t="str">
        <f>'Passo 06 - Definição das Respos'!B84</f>
        <v>#REF!</v>
      </c>
      <c r="C84" s="192" t="str">
        <f>'Passo 06 - Definição das Respos'!C84</f>
        <v>#REF!</v>
      </c>
      <c r="D84" s="192" t="str">
        <f>'Passo 06 - Definição das Respos'!D84</f>
        <v>#REF!</v>
      </c>
      <c r="E84" s="192" t="str">
        <f>'Passo 06 - Definição das Respos'!E84</f>
        <v>-</v>
      </c>
      <c r="F84" s="192" t="str">
        <f>'Passo 06 - Definição das Respos'!H84</f>
        <v/>
      </c>
      <c r="G84" s="247"/>
      <c r="H84" s="234" t="str">
        <f>IF(I84="","",VLOOKUP(I84,'Tabelas de Apoio'!$AY$4:$AZ$45,2,0))</f>
        <v/>
      </c>
      <c r="I84" s="248"/>
      <c r="J84" s="249"/>
      <c r="K84" s="250"/>
      <c r="L84" s="251"/>
      <c r="M84" s="252"/>
      <c r="N84" s="240" t="str">
        <f t="shared" si="3"/>
        <v>-</v>
      </c>
      <c r="O84" s="155"/>
    </row>
    <row r="85" ht="18.75" customHeight="1">
      <c r="A85" s="119">
        <v>78.0</v>
      </c>
      <c r="B85" s="232" t="str">
        <f>'Passo 06 - Definição das Respos'!B85</f>
        <v>#REF!</v>
      </c>
      <c r="C85" s="192" t="str">
        <f>'Passo 06 - Definição das Respos'!C85</f>
        <v>#REF!</v>
      </c>
      <c r="D85" s="192" t="str">
        <f>'Passo 06 - Definição das Respos'!D85</f>
        <v>#REF!</v>
      </c>
      <c r="E85" s="192" t="str">
        <f>'Passo 06 - Definição das Respos'!E85</f>
        <v>-</v>
      </c>
      <c r="F85" s="192" t="str">
        <f>'Passo 06 - Definição das Respos'!H85</f>
        <v/>
      </c>
      <c r="G85" s="241"/>
      <c r="H85" s="234" t="str">
        <f>IF(I85="","",VLOOKUP(I85,'Tabelas de Apoio'!$AY$4:$AZ$45,2,0))</f>
        <v/>
      </c>
      <c r="I85" s="242"/>
      <c r="J85" s="243"/>
      <c r="K85" s="244"/>
      <c r="L85" s="245"/>
      <c r="M85" s="246"/>
      <c r="N85" s="240" t="str">
        <f t="shared" si="3"/>
        <v>-</v>
      </c>
      <c r="O85" s="155"/>
    </row>
    <row r="86" ht="18.75" customHeight="1">
      <c r="A86" s="119">
        <v>79.0</v>
      </c>
      <c r="B86" s="232" t="str">
        <f>'Passo 06 - Definição das Respos'!B86</f>
        <v>#REF!</v>
      </c>
      <c r="C86" s="192" t="str">
        <f>'Passo 06 - Definição das Respos'!C86</f>
        <v>#REF!</v>
      </c>
      <c r="D86" s="192" t="str">
        <f>'Passo 06 - Definição das Respos'!D86</f>
        <v>#REF!</v>
      </c>
      <c r="E86" s="192" t="str">
        <f>'Passo 06 - Definição das Respos'!E86</f>
        <v>-</v>
      </c>
      <c r="F86" s="192" t="str">
        <f>'Passo 06 - Definição das Respos'!H86</f>
        <v/>
      </c>
      <c r="G86" s="247"/>
      <c r="H86" s="234" t="str">
        <f>IF(I86="","",VLOOKUP(I86,'Tabelas de Apoio'!$AY$4:$AZ$45,2,0))</f>
        <v/>
      </c>
      <c r="I86" s="248"/>
      <c r="J86" s="249"/>
      <c r="K86" s="250"/>
      <c r="L86" s="251"/>
      <c r="M86" s="252"/>
      <c r="N86" s="240" t="str">
        <f t="shared" si="3"/>
        <v>-</v>
      </c>
      <c r="O86" s="155"/>
    </row>
    <row r="87" ht="18.75" customHeight="1">
      <c r="A87" s="119">
        <v>80.0</v>
      </c>
      <c r="B87" s="232" t="str">
        <f>'Passo 06 - Definição das Respos'!B87</f>
        <v>#REF!</v>
      </c>
      <c r="C87" s="192" t="str">
        <f>'Passo 06 - Definição das Respos'!C87</f>
        <v>#REF!</v>
      </c>
      <c r="D87" s="192" t="str">
        <f>'Passo 06 - Definição das Respos'!D87</f>
        <v>#REF!</v>
      </c>
      <c r="E87" s="192" t="str">
        <f>'Passo 06 - Definição das Respos'!E87</f>
        <v>-</v>
      </c>
      <c r="F87" s="192" t="str">
        <f>'Passo 06 - Definição das Respos'!H87</f>
        <v/>
      </c>
      <c r="G87" s="241"/>
      <c r="H87" s="234" t="str">
        <f>IF(I87="","",VLOOKUP(I87,'Tabelas de Apoio'!$AY$4:$AZ$45,2,0))</f>
        <v/>
      </c>
      <c r="I87" s="242"/>
      <c r="J87" s="243"/>
      <c r="K87" s="244"/>
      <c r="L87" s="245"/>
      <c r="M87" s="246"/>
      <c r="N87" s="240" t="str">
        <f t="shared" si="3"/>
        <v>-</v>
      </c>
      <c r="O87" s="155"/>
    </row>
    <row r="88" ht="18.75" customHeight="1">
      <c r="A88" s="119">
        <v>81.0</v>
      </c>
      <c r="B88" s="232" t="str">
        <f>'Passo 06 - Definição das Respos'!B88</f>
        <v>#REF!</v>
      </c>
      <c r="C88" s="192" t="str">
        <f>'Passo 06 - Definição das Respos'!C88</f>
        <v>#REF!</v>
      </c>
      <c r="D88" s="192" t="str">
        <f>'Passo 06 - Definição das Respos'!D88</f>
        <v>#REF!</v>
      </c>
      <c r="E88" s="192" t="str">
        <f>'Passo 06 - Definição das Respos'!E88</f>
        <v>-</v>
      </c>
      <c r="F88" s="192" t="str">
        <f>'Passo 06 - Definição das Respos'!H88</f>
        <v/>
      </c>
      <c r="G88" s="247"/>
      <c r="H88" s="234" t="str">
        <f>IF(I88="","",VLOOKUP(I88,'Tabelas de Apoio'!$AY$4:$AZ$45,2,0))</f>
        <v/>
      </c>
      <c r="I88" s="248"/>
      <c r="J88" s="249"/>
      <c r="K88" s="250"/>
      <c r="L88" s="251"/>
      <c r="M88" s="252"/>
      <c r="N88" s="240" t="str">
        <f t="shared" si="3"/>
        <v>-</v>
      </c>
      <c r="O88" s="155"/>
    </row>
    <row r="89" ht="18.75" customHeight="1">
      <c r="A89" s="119">
        <v>82.0</v>
      </c>
      <c r="B89" s="232" t="str">
        <f>'Passo 06 - Definição das Respos'!B89</f>
        <v>#REF!</v>
      </c>
      <c r="C89" s="192" t="str">
        <f>'Passo 06 - Definição das Respos'!C89</f>
        <v>#REF!</v>
      </c>
      <c r="D89" s="192" t="str">
        <f>'Passo 06 - Definição das Respos'!D89</f>
        <v>#REF!</v>
      </c>
      <c r="E89" s="192" t="str">
        <f>'Passo 06 - Definição das Respos'!E89</f>
        <v>-</v>
      </c>
      <c r="F89" s="192" t="str">
        <f>'Passo 06 - Definição das Respos'!H89</f>
        <v/>
      </c>
      <c r="G89" s="241"/>
      <c r="H89" s="234" t="str">
        <f>IF(I89="","",VLOOKUP(I89,'Tabelas de Apoio'!$AY$4:$AZ$45,2,0))</f>
        <v/>
      </c>
      <c r="I89" s="242"/>
      <c r="J89" s="243"/>
      <c r="K89" s="244"/>
      <c r="L89" s="245"/>
      <c r="M89" s="246"/>
      <c r="N89" s="240" t="str">
        <f t="shared" si="3"/>
        <v>-</v>
      </c>
      <c r="O89" s="155"/>
    </row>
    <row r="90" ht="18.75" customHeight="1">
      <c r="A90" s="119">
        <v>83.0</v>
      </c>
      <c r="B90" s="232" t="str">
        <f>'Passo 06 - Definição das Respos'!B90</f>
        <v>#REF!</v>
      </c>
      <c r="C90" s="192" t="str">
        <f>'Passo 06 - Definição das Respos'!C90</f>
        <v>#REF!</v>
      </c>
      <c r="D90" s="192" t="str">
        <f>'Passo 06 - Definição das Respos'!D90</f>
        <v>#REF!</v>
      </c>
      <c r="E90" s="192" t="str">
        <f>'Passo 06 - Definição das Respos'!E90</f>
        <v>-</v>
      </c>
      <c r="F90" s="192" t="str">
        <f>'Passo 06 - Definição das Respos'!H90</f>
        <v/>
      </c>
      <c r="G90" s="247"/>
      <c r="H90" s="234" t="str">
        <f>IF(I90="","",VLOOKUP(I90,'Tabelas de Apoio'!$AY$4:$AZ$45,2,0))</f>
        <v/>
      </c>
      <c r="I90" s="248"/>
      <c r="J90" s="249"/>
      <c r="K90" s="250"/>
      <c r="L90" s="251"/>
      <c r="M90" s="252"/>
      <c r="N90" s="240" t="str">
        <f t="shared" si="3"/>
        <v>-</v>
      </c>
      <c r="O90" s="155"/>
    </row>
    <row r="91" ht="18.75" customHeight="1">
      <c r="A91" s="119">
        <v>84.0</v>
      </c>
      <c r="B91" s="232" t="str">
        <f>'Passo 06 - Definição das Respos'!B91</f>
        <v>#REF!</v>
      </c>
      <c r="C91" s="192" t="str">
        <f>'Passo 06 - Definição das Respos'!C91</f>
        <v>#REF!</v>
      </c>
      <c r="D91" s="192" t="str">
        <f>'Passo 06 - Definição das Respos'!D91</f>
        <v>#REF!</v>
      </c>
      <c r="E91" s="192" t="str">
        <f>'Passo 06 - Definição das Respos'!E91</f>
        <v>-</v>
      </c>
      <c r="F91" s="192" t="str">
        <f>'Passo 06 - Definição das Respos'!H91</f>
        <v/>
      </c>
      <c r="G91" s="241"/>
      <c r="H91" s="234" t="str">
        <f>IF(I91="","",VLOOKUP(I91,'Tabelas de Apoio'!$AY$4:$AZ$45,2,0))</f>
        <v/>
      </c>
      <c r="I91" s="242"/>
      <c r="J91" s="243"/>
      <c r="K91" s="244"/>
      <c r="L91" s="245"/>
      <c r="M91" s="246"/>
      <c r="N91" s="240" t="str">
        <f t="shared" si="3"/>
        <v>-</v>
      </c>
      <c r="O91" s="155"/>
    </row>
    <row r="92" ht="18.75" customHeight="1">
      <c r="A92" s="119">
        <v>85.0</v>
      </c>
      <c r="B92" s="232" t="str">
        <f>'Passo 06 - Definição das Respos'!B92</f>
        <v>#REF!</v>
      </c>
      <c r="C92" s="192" t="str">
        <f>'Passo 06 - Definição das Respos'!C92</f>
        <v>#REF!</v>
      </c>
      <c r="D92" s="192" t="str">
        <f>'Passo 06 - Definição das Respos'!D92</f>
        <v>#REF!</v>
      </c>
      <c r="E92" s="192" t="str">
        <f>'Passo 06 - Definição das Respos'!E92</f>
        <v>-</v>
      </c>
      <c r="F92" s="192" t="str">
        <f>'Passo 06 - Definição das Respos'!H92</f>
        <v/>
      </c>
      <c r="G92" s="247"/>
      <c r="H92" s="234" t="str">
        <f>IF(I92="","",VLOOKUP(I92,'Tabelas de Apoio'!$AY$4:$AZ$45,2,0))</f>
        <v/>
      </c>
      <c r="I92" s="248"/>
      <c r="J92" s="249"/>
      <c r="K92" s="250"/>
      <c r="L92" s="251"/>
      <c r="M92" s="252"/>
      <c r="N92" s="240" t="str">
        <f t="shared" si="3"/>
        <v>-</v>
      </c>
      <c r="O92" s="155"/>
    </row>
    <row r="93" ht="18.75" customHeight="1">
      <c r="A93" s="119">
        <v>86.0</v>
      </c>
      <c r="B93" s="232" t="str">
        <f>'Passo 06 - Definição das Respos'!B93</f>
        <v>#REF!</v>
      </c>
      <c r="C93" s="192" t="str">
        <f>'Passo 06 - Definição das Respos'!C93</f>
        <v>#REF!</v>
      </c>
      <c r="D93" s="192" t="str">
        <f>'Passo 06 - Definição das Respos'!D93</f>
        <v>#REF!</v>
      </c>
      <c r="E93" s="192" t="str">
        <f>'Passo 06 - Definição das Respos'!E93</f>
        <v>-</v>
      </c>
      <c r="F93" s="192" t="str">
        <f>'Passo 06 - Definição das Respos'!H93</f>
        <v/>
      </c>
      <c r="G93" s="241"/>
      <c r="H93" s="234" t="str">
        <f>IF(I93="","",VLOOKUP(I93,'Tabelas de Apoio'!$AY$4:$AZ$45,2,0))</f>
        <v/>
      </c>
      <c r="I93" s="242"/>
      <c r="J93" s="243"/>
      <c r="K93" s="244"/>
      <c r="L93" s="245"/>
      <c r="M93" s="246"/>
      <c r="N93" s="240" t="str">
        <f t="shared" si="3"/>
        <v>-</v>
      </c>
      <c r="O93" s="155"/>
    </row>
    <row r="94" ht="18.75" customHeight="1">
      <c r="A94" s="119">
        <v>87.0</v>
      </c>
      <c r="B94" s="232" t="str">
        <f>'Passo 06 - Definição das Respos'!B94</f>
        <v>#REF!</v>
      </c>
      <c r="C94" s="192" t="str">
        <f>'Passo 06 - Definição das Respos'!C94</f>
        <v>#REF!</v>
      </c>
      <c r="D94" s="192" t="str">
        <f>'Passo 06 - Definição das Respos'!D94</f>
        <v>#REF!</v>
      </c>
      <c r="E94" s="192" t="str">
        <f>'Passo 06 - Definição das Respos'!E94</f>
        <v>-</v>
      </c>
      <c r="F94" s="192" t="str">
        <f>'Passo 06 - Definição das Respos'!H94</f>
        <v/>
      </c>
      <c r="G94" s="247"/>
      <c r="H94" s="234" t="str">
        <f>IF(I94="","",VLOOKUP(I94,'Tabelas de Apoio'!$AY$4:$AZ$45,2,0))</f>
        <v/>
      </c>
      <c r="I94" s="248"/>
      <c r="J94" s="249"/>
      <c r="K94" s="250"/>
      <c r="L94" s="251"/>
      <c r="M94" s="252"/>
      <c r="N94" s="240" t="str">
        <f t="shared" si="3"/>
        <v>-</v>
      </c>
      <c r="O94" s="155"/>
    </row>
    <row r="95" ht="18.75" customHeight="1">
      <c r="A95" s="119">
        <v>88.0</v>
      </c>
      <c r="B95" s="232" t="str">
        <f>'Passo 06 - Definição das Respos'!B95</f>
        <v>#REF!</v>
      </c>
      <c r="C95" s="192" t="str">
        <f>'Passo 06 - Definição das Respos'!C95</f>
        <v>#REF!</v>
      </c>
      <c r="D95" s="192" t="str">
        <f>'Passo 06 - Definição das Respos'!D95</f>
        <v>#REF!</v>
      </c>
      <c r="E95" s="192" t="str">
        <f>'Passo 06 - Definição das Respos'!E95</f>
        <v>-</v>
      </c>
      <c r="F95" s="192" t="str">
        <f>'Passo 06 - Definição das Respos'!H95</f>
        <v/>
      </c>
      <c r="G95" s="241"/>
      <c r="H95" s="234" t="str">
        <f>IF(I95="","",VLOOKUP(I95,'Tabelas de Apoio'!$AY$4:$AZ$45,2,0))</f>
        <v/>
      </c>
      <c r="I95" s="242"/>
      <c r="J95" s="243"/>
      <c r="K95" s="244"/>
      <c r="L95" s="245"/>
      <c r="M95" s="246"/>
      <c r="N95" s="240" t="str">
        <f t="shared" si="3"/>
        <v>-</v>
      </c>
      <c r="O95" s="155"/>
    </row>
    <row r="96" ht="18.75" customHeight="1">
      <c r="A96" s="119">
        <v>89.0</v>
      </c>
      <c r="B96" s="232" t="str">
        <f>'Passo 06 - Definição das Respos'!B96</f>
        <v>#REF!</v>
      </c>
      <c r="C96" s="192" t="str">
        <f>'Passo 06 - Definição das Respos'!C96</f>
        <v>#REF!</v>
      </c>
      <c r="D96" s="192" t="str">
        <f>'Passo 06 - Definição das Respos'!D96</f>
        <v>#REF!</v>
      </c>
      <c r="E96" s="192" t="str">
        <f>'Passo 06 - Definição das Respos'!E96</f>
        <v>-</v>
      </c>
      <c r="F96" s="192" t="str">
        <f>'Passo 06 - Definição das Respos'!H96</f>
        <v/>
      </c>
      <c r="G96" s="247"/>
      <c r="H96" s="234" t="str">
        <f>IF(I96="","",VLOOKUP(I96,'Tabelas de Apoio'!$AY$4:$AZ$45,2,0))</f>
        <v/>
      </c>
      <c r="I96" s="248"/>
      <c r="J96" s="249"/>
      <c r="K96" s="250"/>
      <c r="L96" s="251"/>
      <c r="M96" s="252"/>
      <c r="N96" s="240" t="str">
        <f t="shared" si="3"/>
        <v>-</v>
      </c>
      <c r="O96" s="155"/>
    </row>
    <row r="97" ht="18.75" customHeight="1">
      <c r="A97" s="119">
        <v>90.0</v>
      </c>
      <c r="B97" s="232" t="str">
        <f>'Passo 06 - Definição das Respos'!B97</f>
        <v>#REF!</v>
      </c>
      <c r="C97" s="192" t="str">
        <f>'Passo 06 - Definição das Respos'!C97</f>
        <v>#REF!</v>
      </c>
      <c r="D97" s="192" t="str">
        <f>'Passo 06 - Definição das Respos'!D97</f>
        <v>#REF!</v>
      </c>
      <c r="E97" s="192" t="str">
        <f>'Passo 06 - Definição das Respos'!E97</f>
        <v>-</v>
      </c>
      <c r="F97" s="192" t="str">
        <f>'Passo 06 - Definição das Respos'!H97</f>
        <v/>
      </c>
      <c r="G97" s="241"/>
      <c r="H97" s="234" t="str">
        <f>IF(I97="","",VLOOKUP(I97,'Tabelas de Apoio'!$AY$4:$AZ$45,2,0))</f>
        <v/>
      </c>
      <c r="I97" s="242"/>
      <c r="J97" s="243"/>
      <c r="K97" s="244"/>
      <c r="L97" s="245"/>
      <c r="M97" s="246"/>
      <c r="N97" s="240" t="str">
        <f t="shared" si="3"/>
        <v>-</v>
      </c>
      <c r="O97" s="155"/>
    </row>
    <row r="98" ht="18.75" customHeight="1">
      <c r="A98" s="119">
        <v>91.0</v>
      </c>
      <c r="B98" s="232" t="str">
        <f>'Passo 06 - Definição das Respos'!B98</f>
        <v>#REF!</v>
      </c>
      <c r="C98" s="192" t="str">
        <f>'Passo 06 - Definição das Respos'!C98</f>
        <v>#REF!</v>
      </c>
      <c r="D98" s="192" t="str">
        <f>'Passo 06 - Definição das Respos'!D98</f>
        <v>#REF!</v>
      </c>
      <c r="E98" s="192" t="str">
        <f>'Passo 06 - Definição das Respos'!E98</f>
        <v>-</v>
      </c>
      <c r="F98" s="192" t="str">
        <f>'Passo 06 - Definição das Respos'!H98</f>
        <v/>
      </c>
      <c r="G98" s="247"/>
      <c r="H98" s="234" t="str">
        <f>IF(I98="","",VLOOKUP(I98,'Tabelas de Apoio'!$AY$4:$AZ$45,2,0))</f>
        <v/>
      </c>
      <c r="I98" s="248"/>
      <c r="J98" s="249"/>
      <c r="K98" s="250"/>
      <c r="L98" s="251"/>
      <c r="M98" s="252"/>
      <c r="N98" s="240" t="str">
        <f t="shared" si="3"/>
        <v>-</v>
      </c>
      <c r="O98" s="155"/>
    </row>
    <row r="99" ht="18.75" customHeight="1">
      <c r="A99" s="119">
        <v>92.0</v>
      </c>
      <c r="B99" s="232" t="str">
        <f>'Passo 06 - Definição das Respos'!B99</f>
        <v>#REF!</v>
      </c>
      <c r="C99" s="192" t="str">
        <f>'Passo 06 - Definição das Respos'!C99</f>
        <v>#REF!</v>
      </c>
      <c r="D99" s="192" t="str">
        <f>'Passo 06 - Definição das Respos'!D99</f>
        <v>#REF!</v>
      </c>
      <c r="E99" s="192" t="str">
        <f>'Passo 06 - Definição das Respos'!E99</f>
        <v>-</v>
      </c>
      <c r="F99" s="192" t="str">
        <f>'Passo 06 - Definição das Respos'!H99</f>
        <v/>
      </c>
      <c r="G99" s="241"/>
      <c r="H99" s="234" t="str">
        <f>IF(I99="","",VLOOKUP(I99,'Tabelas de Apoio'!$AY$4:$AZ$45,2,0))</f>
        <v/>
      </c>
      <c r="I99" s="242"/>
      <c r="J99" s="243"/>
      <c r="K99" s="244"/>
      <c r="L99" s="245"/>
      <c r="M99" s="246"/>
      <c r="N99" s="240" t="str">
        <f t="shared" si="3"/>
        <v>-</v>
      </c>
      <c r="O99" s="155"/>
    </row>
    <row r="100" ht="18.75" customHeight="1">
      <c r="A100" s="119">
        <v>93.0</v>
      </c>
      <c r="B100" s="232" t="str">
        <f>'Passo 06 - Definição das Respos'!B100</f>
        <v>#REF!</v>
      </c>
      <c r="C100" s="192" t="str">
        <f>'Passo 06 - Definição das Respos'!C100</f>
        <v>#REF!</v>
      </c>
      <c r="D100" s="192" t="str">
        <f>'Passo 06 - Definição das Respos'!D100</f>
        <v>#REF!</v>
      </c>
      <c r="E100" s="192" t="str">
        <f>'Passo 06 - Definição das Respos'!E100</f>
        <v>-</v>
      </c>
      <c r="F100" s="192" t="str">
        <f>'Passo 06 - Definição das Respos'!H100</f>
        <v/>
      </c>
      <c r="G100" s="247"/>
      <c r="H100" s="234" t="str">
        <f>IF(I100="","",VLOOKUP(I100,'Tabelas de Apoio'!$AY$4:$AZ$45,2,0))</f>
        <v/>
      </c>
      <c r="I100" s="248"/>
      <c r="J100" s="249"/>
      <c r="K100" s="250"/>
      <c r="L100" s="251"/>
      <c r="M100" s="252"/>
      <c r="N100" s="240" t="str">
        <f t="shared" si="3"/>
        <v>-</v>
      </c>
      <c r="O100" s="155"/>
    </row>
    <row r="101" ht="18.75" customHeight="1">
      <c r="A101" s="119">
        <v>94.0</v>
      </c>
      <c r="B101" s="232" t="str">
        <f>'Passo 06 - Definição das Respos'!B101</f>
        <v>#REF!</v>
      </c>
      <c r="C101" s="192" t="str">
        <f>'Passo 06 - Definição das Respos'!C101</f>
        <v>#REF!</v>
      </c>
      <c r="D101" s="192" t="str">
        <f>'Passo 06 - Definição das Respos'!D101</f>
        <v>#REF!</v>
      </c>
      <c r="E101" s="192" t="str">
        <f>'Passo 06 - Definição das Respos'!E101</f>
        <v>-</v>
      </c>
      <c r="F101" s="192" t="str">
        <f>'Passo 06 - Definição das Respos'!H101</f>
        <v/>
      </c>
      <c r="G101" s="241"/>
      <c r="H101" s="234" t="str">
        <f>IF(I101="","",VLOOKUP(I101,'Tabelas de Apoio'!$AY$4:$AZ$45,2,0))</f>
        <v/>
      </c>
      <c r="I101" s="242"/>
      <c r="J101" s="243"/>
      <c r="K101" s="244"/>
      <c r="L101" s="245"/>
      <c r="M101" s="246"/>
      <c r="N101" s="240" t="str">
        <f t="shared" si="3"/>
        <v>-</v>
      </c>
      <c r="O101" s="155"/>
    </row>
    <row r="102" ht="18.75" customHeight="1">
      <c r="A102" s="119">
        <v>95.0</v>
      </c>
      <c r="B102" s="232" t="str">
        <f>'Passo 06 - Definição das Respos'!B102</f>
        <v>#REF!</v>
      </c>
      <c r="C102" s="192" t="str">
        <f>'Passo 06 - Definição das Respos'!C102</f>
        <v>#REF!</v>
      </c>
      <c r="D102" s="192" t="str">
        <f>'Passo 06 - Definição das Respos'!D102</f>
        <v>#REF!</v>
      </c>
      <c r="E102" s="192" t="str">
        <f>'Passo 06 - Definição das Respos'!E102</f>
        <v>-</v>
      </c>
      <c r="F102" s="192" t="str">
        <f>'Passo 06 - Definição das Respos'!H102</f>
        <v/>
      </c>
      <c r="G102" s="247"/>
      <c r="H102" s="234" t="str">
        <f>IF(I102="","",VLOOKUP(I102,'Tabelas de Apoio'!$AY$4:$AZ$45,2,0))</f>
        <v/>
      </c>
      <c r="I102" s="248"/>
      <c r="J102" s="249"/>
      <c r="K102" s="250"/>
      <c r="L102" s="251"/>
      <c r="M102" s="252"/>
      <c r="N102" s="240" t="str">
        <f t="shared" si="3"/>
        <v>-</v>
      </c>
      <c r="O102" s="155"/>
    </row>
    <row r="103" ht="18.75" customHeight="1">
      <c r="A103" s="119">
        <v>96.0</v>
      </c>
      <c r="B103" s="232" t="str">
        <f>'Passo 06 - Definição das Respos'!B103</f>
        <v>#REF!</v>
      </c>
      <c r="C103" s="192" t="str">
        <f>'Passo 06 - Definição das Respos'!C103</f>
        <v>#REF!</v>
      </c>
      <c r="D103" s="192" t="str">
        <f>'Passo 06 - Definição das Respos'!D103</f>
        <v>#REF!</v>
      </c>
      <c r="E103" s="192" t="str">
        <f>'Passo 06 - Definição das Respos'!E103</f>
        <v>-</v>
      </c>
      <c r="F103" s="192" t="str">
        <f>'Passo 06 - Definição das Respos'!H103</f>
        <v/>
      </c>
      <c r="G103" s="241"/>
      <c r="H103" s="234" t="str">
        <f>IF(I103="","",VLOOKUP(I103,'Tabelas de Apoio'!$AY$4:$AZ$45,2,0))</f>
        <v/>
      </c>
      <c r="I103" s="242"/>
      <c r="J103" s="243"/>
      <c r="K103" s="244"/>
      <c r="L103" s="245"/>
      <c r="M103" s="246"/>
      <c r="N103" s="240" t="str">
        <f t="shared" si="3"/>
        <v>-</v>
      </c>
      <c r="O103" s="155"/>
    </row>
    <row r="104" ht="18.75" customHeight="1">
      <c r="A104" s="119">
        <v>97.0</v>
      </c>
      <c r="B104" s="232" t="str">
        <f>'Passo 06 - Definição das Respos'!B104</f>
        <v>#REF!</v>
      </c>
      <c r="C104" s="192" t="str">
        <f>'Passo 06 - Definição das Respos'!C104</f>
        <v>#REF!</v>
      </c>
      <c r="D104" s="192" t="str">
        <f>'Passo 06 - Definição das Respos'!D104</f>
        <v>#REF!</v>
      </c>
      <c r="E104" s="192" t="str">
        <f>'Passo 06 - Definição das Respos'!E104</f>
        <v>-</v>
      </c>
      <c r="F104" s="192" t="str">
        <f>'Passo 06 - Definição das Respos'!H104</f>
        <v/>
      </c>
      <c r="G104" s="247"/>
      <c r="H104" s="234" t="str">
        <f>IF(I104="","",VLOOKUP(I104,'Tabelas de Apoio'!$AY$4:$AZ$45,2,0))</f>
        <v/>
      </c>
      <c r="I104" s="248"/>
      <c r="J104" s="249"/>
      <c r="K104" s="250"/>
      <c r="L104" s="251"/>
      <c r="M104" s="252"/>
      <c r="N104" s="240" t="str">
        <f t="shared" si="3"/>
        <v>-</v>
      </c>
      <c r="O104" s="155"/>
    </row>
    <row r="105" ht="18.75" customHeight="1">
      <c r="A105" s="119">
        <v>98.0</v>
      </c>
      <c r="B105" s="232" t="str">
        <f>'Passo 06 - Definição das Respos'!B105</f>
        <v>#REF!</v>
      </c>
      <c r="C105" s="192" t="str">
        <f>'Passo 06 - Definição das Respos'!C105</f>
        <v>#REF!</v>
      </c>
      <c r="D105" s="192" t="str">
        <f>'Passo 06 - Definição das Respos'!D105</f>
        <v>#REF!</v>
      </c>
      <c r="E105" s="192" t="str">
        <f>'Passo 06 - Definição das Respos'!E105</f>
        <v>-</v>
      </c>
      <c r="F105" s="192" t="str">
        <f>'Passo 06 - Definição das Respos'!H105</f>
        <v/>
      </c>
      <c r="G105" s="241"/>
      <c r="H105" s="234" t="str">
        <f>IF(I105="","",VLOOKUP(I105,'Tabelas de Apoio'!$AY$4:$AZ$45,2,0))</f>
        <v/>
      </c>
      <c r="I105" s="242"/>
      <c r="J105" s="243"/>
      <c r="K105" s="244"/>
      <c r="L105" s="245"/>
      <c r="M105" s="246"/>
      <c r="N105" s="240" t="str">
        <f t="shared" si="3"/>
        <v>-</v>
      </c>
      <c r="O105" s="155"/>
    </row>
    <row r="106" ht="18.75" customHeight="1">
      <c r="A106" s="119">
        <v>99.0</v>
      </c>
      <c r="B106" s="232" t="str">
        <f>'Passo 06 - Definição das Respos'!B106</f>
        <v>#REF!</v>
      </c>
      <c r="C106" s="192" t="str">
        <f>'Passo 06 - Definição das Respos'!C106</f>
        <v>#REF!</v>
      </c>
      <c r="D106" s="192" t="str">
        <f>'Passo 06 - Definição das Respos'!D106</f>
        <v>#REF!</v>
      </c>
      <c r="E106" s="192" t="str">
        <f>'Passo 06 - Definição das Respos'!E106</f>
        <v>-</v>
      </c>
      <c r="F106" s="192" t="str">
        <f>'Passo 06 - Definição das Respos'!H106</f>
        <v/>
      </c>
      <c r="G106" s="247"/>
      <c r="H106" s="234" t="str">
        <f>IF(I106="","",VLOOKUP(I106,'Tabelas de Apoio'!$AY$4:$AZ$45,2,0))</f>
        <v/>
      </c>
      <c r="I106" s="248"/>
      <c r="J106" s="249"/>
      <c r="K106" s="250"/>
      <c r="L106" s="251"/>
      <c r="M106" s="252"/>
      <c r="N106" s="240" t="str">
        <f t="shared" si="3"/>
        <v>-</v>
      </c>
      <c r="O106" s="155"/>
    </row>
    <row r="107" ht="18.75" customHeight="1">
      <c r="A107" s="119">
        <v>100.0</v>
      </c>
      <c r="B107" s="254" t="str">
        <f>'Passo 06 - Definição das Respos'!B107</f>
        <v>#REF!</v>
      </c>
      <c r="C107" s="255" t="str">
        <f>'Passo 06 - Definição das Respos'!C107</f>
        <v>#REF!</v>
      </c>
      <c r="D107" s="255" t="str">
        <f>'Passo 06 - Definição das Respos'!D107</f>
        <v>#REF!</v>
      </c>
      <c r="E107" s="255" t="str">
        <f>'Passo 06 - Definição das Respos'!E107</f>
        <v>-</v>
      </c>
      <c r="F107" s="255" t="str">
        <f>'Passo 06 - Definição das Respos'!H107</f>
        <v/>
      </c>
      <c r="G107" s="256"/>
      <c r="H107" s="257" t="str">
        <f>IF(I107="","",VLOOKUP(I107,'Tabelas de Apoio'!$AY$4:$AZ$45,2,0))</f>
        <v/>
      </c>
      <c r="I107" s="258"/>
      <c r="J107" s="259"/>
      <c r="K107" s="260"/>
      <c r="L107" s="261"/>
      <c r="M107" s="262"/>
      <c r="N107" s="263" t="str">
        <f t="shared" si="3"/>
        <v>-</v>
      </c>
      <c r="O107" s="155"/>
    </row>
    <row r="108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</row>
  </sheetData>
  <mergeCells count="10">
    <mergeCell ref="G5:I5"/>
    <mergeCell ref="L5:M5"/>
    <mergeCell ref="B3:N3"/>
    <mergeCell ref="B4:B6"/>
    <mergeCell ref="C4:C6"/>
    <mergeCell ref="D4:D6"/>
    <mergeCell ref="E4:E6"/>
    <mergeCell ref="F4:F6"/>
    <mergeCell ref="G4:N4"/>
    <mergeCell ref="N5:N6"/>
  </mergeCells>
  <conditionalFormatting sqref="N8:N107">
    <cfRule type="cellIs" dxfId="9" priority="1" operator="equal">
      <formula>"Atrasado"</formula>
    </cfRule>
  </conditionalFormatting>
  <dataValidations>
    <dataValidation type="list" allowBlank="1" showErrorMessage="1" sqref="I8:I107">
      <formula1>'Tabelas de Apoio'!$AY$5:$AY$45</formula1>
    </dataValidation>
    <dataValidation type="custom" allowBlank="1" showDropDown="1" showErrorMessage="1" sqref="L8:M107">
      <formula1>OR(NOT(ISERROR(DATEVALUE(L8))), AND(ISNUMBER(L8), LEFT(CELL("format", L8))="D"))</formula1>
    </dataValidation>
  </dataValidations>
  <printOptions horizontalCentered="1"/>
  <pageMargins bottom="0.39375" footer="0.0" header="0.0" left="0.0" right="0.0" top="0.39375"/>
  <pageSetup paperSize="9" orientation="landscape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700"/>
    <outlinePr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 outlineLevelCol="1" outlineLevelRow="1"/>
  <cols>
    <col collapsed="1" customWidth="1" min="1" max="1" width="3.25"/>
    <col customWidth="1" hidden="1" min="2" max="2" width="15.25" outlineLevel="1"/>
    <col customWidth="1" hidden="1" min="3" max="3" width="32.38" outlineLevel="1"/>
    <col customWidth="1" hidden="1" min="4" max="4" width="20.13" outlineLevel="1"/>
    <col customWidth="1" hidden="1" min="5" max="5" width="46.0" outlineLevel="1"/>
    <col collapsed="1" customWidth="1" min="6" max="6" width="3.25"/>
    <col customWidth="1" hidden="1" min="7" max="12" width="28.88" outlineLevel="1"/>
    <col customWidth="1" hidden="1" min="13" max="13" width="2.63" outlineLevel="1"/>
    <col customWidth="1" hidden="1" min="14" max="18" width="11.88" outlineLevel="1"/>
    <col customWidth="1" hidden="1" min="19" max="19" width="1.38" outlineLevel="1"/>
    <col customWidth="1" hidden="1" min="20" max="20" width="3.25" outlineLevel="1"/>
    <col collapsed="1" customWidth="1" min="21" max="21" width="3.25"/>
    <col customWidth="1" hidden="1" min="22" max="23" width="9.38" outlineLevel="1"/>
    <col customWidth="1" hidden="1" min="24" max="25" width="11.75" outlineLevel="1"/>
    <col customWidth="1" hidden="1" min="26" max="26" width="18.63" outlineLevel="1"/>
    <col customWidth="1" hidden="1" min="27" max="27" width="2.63" outlineLevel="1"/>
    <col customWidth="1" hidden="1" min="28" max="33" width="9.38" outlineLevel="1"/>
    <col collapsed="1" customWidth="1" min="34" max="34" width="3.25"/>
    <col customWidth="1" hidden="1" min="35" max="36" width="23.25" outlineLevel="1"/>
    <col customWidth="1" hidden="1" min="37" max="41" width="31.38" outlineLevel="1"/>
    <col collapsed="1" customWidth="1" min="42" max="42" width="3.25"/>
    <col customWidth="1" hidden="1" min="43" max="43" width="32.13" outlineLevel="1"/>
    <col customWidth="1" hidden="1" min="44" max="49" width="15.5" outlineLevel="1"/>
    <col collapsed="1" customWidth="1" min="50" max="50" width="3.25"/>
    <col customWidth="1" hidden="1" min="51" max="51" width="44.13" outlineLevel="1"/>
    <col customWidth="1" hidden="1" min="52" max="53" width="19.13" outlineLevel="1"/>
    <col customWidth="1" hidden="1" min="54" max="54" width="18.25" outlineLevel="1"/>
  </cols>
  <sheetData>
    <row r="1" ht="85.5" customHeight="1" outlineLevel="1">
      <c r="A1" s="264" t="s">
        <v>99</v>
      </c>
      <c r="B1" s="265" t="s">
        <v>100</v>
      </c>
      <c r="C1" s="69"/>
      <c r="D1" s="69"/>
      <c r="E1" s="69"/>
      <c r="F1" s="266" t="s">
        <v>101</v>
      </c>
      <c r="G1" s="267" t="s">
        <v>102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268" t="s">
        <v>103</v>
      </c>
      <c r="V1" s="265" t="s">
        <v>104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269" t="s">
        <v>105</v>
      </c>
      <c r="AI1" s="270" t="s">
        <v>106</v>
      </c>
      <c r="AP1" s="269" t="s">
        <v>107</v>
      </c>
      <c r="AQ1" s="271" t="s">
        <v>108</v>
      </c>
      <c r="AX1" s="272" t="s">
        <v>109</v>
      </c>
      <c r="AY1" s="270" t="s">
        <v>110</v>
      </c>
    </row>
    <row r="2" ht="15.0" customHeight="1" outlineLevel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</row>
    <row r="3" ht="45.0" customHeight="1" outlineLevel="1">
      <c r="A3" s="274"/>
      <c r="B3" s="275" t="s">
        <v>111</v>
      </c>
      <c r="C3" s="162"/>
      <c r="D3" s="162"/>
      <c r="E3" s="163"/>
      <c r="F3" s="273"/>
      <c r="G3" s="276" t="s">
        <v>112</v>
      </c>
      <c r="H3" s="277"/>
      <c r="I3" s="277"/>
      <c r="J3" s="277"/>
      <c r="K3" s="277"/>
      <c r="L3" s="278"/>
      <c r="M3" s="273"/>
      <c r="N3" s="279" t="s">
        <v>113</v>
      </c>
      <c r="O3" s="280"/>
      <c r="P3" s="280"/>
      <c r="Q3" s="280"/>
      <c r="R3" s="281"/>
      <c r="S3" s="273"/>
      <c r="T3" s="273"/>
      <c r="U3" s="273"/>
      <c r="V3" s="282" t="s">
        <v>114</v>
      </c>
      <c r="W3" s="280"/>
      <c r="X3" s="280"/>
      <c r="Y3" s="280"/>
      <c r="Z3" s="281"/>
      <c r="AA3" s="273"/>
      <c r="AB3" s="276" t="s">
        <v>115</v>
      </c>
      <c r="AC3" s="277"/>
      <c r="AD3" s="277"/>
      <c r="AE3" s="277"/>
      <c r="AF3" s="277"/>
      <c r="AG3" s="278"/>
      <c r="AH3" s="273"/>
      <c r="AI3" s="276" t="s">
        <v>116</v>
      </c>
      <c r="AJ3" s="277"/>
      <c r="AK3" s="277"/>
      <c r="AL3" s="277"/>
      <c r="AM3" s="277"/>
      <c r="AN3" s="277"/>
      <c r="AO3" s="278"/>
      <c r="AP3" s="273"/>
      <c r="AQ3" s="283" t="s">
        <v>117</v>
      </c>
      <c r="AR3" s="284" t="s">
        <v>75</v>
      </c>
      <c r="AS3" s="280"/>
      <c r="AT3" s="280"/>
      <c r="AU3" s="280"/>
      <c r="AV3" s="280"/>
      <c r="AW3" s="281"/>
      <c r="AX3" s="273"/>
      <c r="AY3" s="279" t="s">
        <v>118</v>
      </c>
      <c r="AZ3" s="280"/>
      <c r="BA3" s="280"/>
      <c r="BB3" s="281"/>
    </row>
    <row r="4" ht="45.0" customHeight="1">
      <c r="A4" s="274"/>
      <c r="B4" s="285" t="s">
        <v>119</v>
      </c>
      <c r="C4" s="286" t="s">
        <v>120</v>
      </c>
      <c r="D4" s="287" t="s">
        <v>64</v>
      </c>
      <c r="E4" s="288"/>
      <c r="F4" s="273"/>
      <c r="G4" s="289" t="s">
        <v>121</v>
      </c>
      <c r="H4" s="290"/>
      <c r="I4" s="291" t="s">
        <v>122</v>
      </c>
      <c r="J4" s="292"/>
      <c r="K4" s="291" t="s">
        <v>123</v>
      </c>
      <c r="L4" s="293"/>
      <c r="M4" s="273"/>
      <c r="N4" s="294"/>
      <c r="O4" s="295" t="str">
        <f t="shared" ref="O4:R4" si="1">
IF($N$3=$N$11,O12,
IF($N$3=$N$18,O19,
IF($N$3=$N$25,O26)))</f>
        <v>DETALHADO
INOPERANTE</v>
      </c>
      <c r="P4" s="296" t="str">
        <f t="shared" si="1"/>
        <v>DETALHADO
ACIDENTAL</v>
      </c>
      <c r="Q4" s="296" t="str">
        <f t="shared" si="1"/>
        <v>DETALHADO
FREQUENTE</v>
      </c>
      <c r="R4" s="297" t="str">
        <f t="shared" si="1"/>
        <v>DETALHADO
TEMPESTIVO</v>
      </c>
      <c r="S4" s="273"/>
      <c r="T4" s="273"/>
      <c r="U4" s="273"/>
      <c r="V4" s="298" t="s">
        <v>124</v>
      </c>
      <c r="W4" s="298" t="s">
        <v>125</v>
      </c>
      <c r="X4" s="298" t="s">
        <v>65</v>
      </c>
      <c r="Y4" s="299" t="s">
        <v>66</v>
      </c>
      <c r="Z4" s="300" t="s">
        <v>126</v>
      </c>
      <c r="AA4" s="273"/>
      <c r="AB4" s="301"/>
      <c r="AC4" s="302"/>
      <c r="AD4" s="302"/>
      <c r="AE4" s="302"/>
      <c r="AF4" s="302"/>
      <c r="AG4" s="303"/>
      <c r="AH4" s="273"/>
      <c r="AI4" s="304" t="s">
        <v>61</v>
      </c>
      <c r="AJ4" s="281"/>
      <c r="AK4" s="305" t="str">
        <f t="shared" ref="AK4:AO4" si="2">N33</f>
        <v>CN - CONTROLE NULO / FRACO</v>
      </c>
      <c r="AL4" s="306" t="str">
        <f t="shared" si="2"/>
        <v>CI - CONTROLE INSUFICIENTE</v>
      </c>
      <c r="AM4" s="307" t="str">
        <f t="shared" si="2"/>
        <v>CR - CONTROLE REGULAR</v>
      </c>
      <c r="AN4" s="308" t="str">
        <f t="shared" si="2"/>
        <v>CB - CONTROLE SATISFATÓRIO</v>
      </c>
      <c r="AO4" s="309" t="str">
        <f t="shared" si="2"/>
        <v>CF - CONTROLE FORTE</v>
      </c>
      <c r="AP4" s="273"/>
      <c r="AQ4" s="310"/>
      <c r="AR4" s="311" t="s">
        <v>127</v>
      </c>
      <c r="AS4" s="312" t="s">
        <v>128</v>
      </c>
      <c r="AT4" s="313" t="s">
        <v>129</v>
      </c>
      <c r="AU4" s="314" t="s">
        <v>130</v>
      </c>
      <c r="AV4" s="315" t="s">
        <v>131</v>
      </c>
      <c r="AW4" s="316" t="s">
        <v>132</v>
      </c>
      <c r="AX4" s="273"/>
      <c r="AY4" s="285" t="s">
        <v>119</v>
      </c>
      <c r="AZ4" s="317" t="s">
        <v>133</v>
      </c>
      <c r="BA4" s="286" t="s">
        <v>126</v>
      </c>
      <c r="BB4" s="318" t="s">
        <v>134</v>
      </c>
    </row>
    <row r="5" ht="45.0" customHeight="1">
      <c r="A5" s="274"/>
      <c r="B5" s="319" t="s">
        <v>135</v>
      </c>
      <c r="C5" s="320" t="s">
        <v>136</v>
      </c>
      <c r="D5" s="321" t="s">
        <v>137</v>
      </c>
      <c r="E5" s="322"/>
      <c r="F5" s="273"/>
      <c r="G5" s="323" t="s">
        <v>138</v>
      </c>
      <c r="H5" s="324"/>
      <c r="I5" s="325" t="s">
        <v>139</v>
      </c>
      <c r="J5" s="326"/>
      <c r="K5" s="325" t="s">
        <v>140</v>
      </c>
      <c r="L5" s="322"/>
      <c r="M5" s="273"/>
      <c r="N5" s="327" t="str">
        <f>
IF($N$3=N11,N12,
IF($N$3=N18,N19,
IF($N$3=N25,N26)))</f>
        <v>DESENHO</v>
      </c>
      <c r="O5" s="328" t="str">
        <f t="shared" ref="O5:R5" si="3">
IF($N$3=$N$11,O13,
IF($N$3=$N$18,O20,
IF($N$3=$N$25,O27)))</f>
        <v>RESUMIDO
INOPERANTE</v>
      </c>
      <c r="P5" s="329" t="str">
        <f t="shared" si="3"/>
        <v>RESUMIDO
ACIDENTAL</v>
      </c>
      <c r="Q5" s="329" t="str">
        <f t="shared" si="3"/>
        <v>RESUMIDO
FREQUENTE</v>
      </c>
      <c r="R5" s="330" t="str">
        <f t="shared" si="3"/>
        <v>RESUMIDO
TEMPESTIVO</v>
      </c>
      <c r="S5" s="273"/>
      <c r="T5" s="273"/>
      <c r="U5" s="273"/>
      <c r="V5" s="331">
        <v>1.0</v>
      </c>
      <c r="W5" s="332">
        <v>1.0</v>
      </c>
      <c r="X5" s="333" t="str">
        <f t="shared" ref="X5:X29" si="5">CONCATENATE(V5,W5)</f>
        <v>11</v>
      </c>
      <c r="Y5" s="334">
        <f>$AC$21</f>
        <v>1</v>
      </c>
      <c r="Z5" s="335" t="s">
        <v>141</v>
      </c>
      <c r="AA5" s="273"/>
      <c r="AB5" s="294" t="s">
        <v>142</v>
      </c>
      <c r="AC5" s="336" t="s">
        <v>143</v>
      </c>
      <c r="AD5" s="337" t="s">
        <v>144</v>
      </c>
      <c r="AE5" s="338" t="s">
        <v>145</v>
      </c>
      <c r="AF5" s="339" t="s">
        <v>146</v>
      </c>
      <c r="AG5" s="340" t="s">
        <v>147</v>
      </c>
      <c r="AH5" s="273"/>
      <c r="AI5" s="304" t="s">
        <v>148</v>
      </c>
      <c r="AJ5" s="281"/>
      <c r="AK5" s="341">
        <v>0.8</v>
      </c>
      <c r="AL5" s="342">
        <v>0.6</v>
      </c>
      <c r="AM5" s="343">
        <v>0.4</v>
      </c>
      <c r="AN5" s="344">
        <v>0.2</v>
      </c>
      <c r="AO5" s="345">
        <v>0.0</v>
      </c>
      <c r="AP5" s="273"/>
      <c r="AQ5" s="346" t="s">
        <v>149</v>
      </c>
      <c r="AR5" s="347" t="s">
        <v>83</v>
      </c>
      <c r="AS5" s="348" t="s">
        <v>150</v>
      </c>
      <c r="AT5" s="349" t="s">
        <v>150</v>
      </c>
      <c r="AU5" s="349" t="s">
        <v>150</v>
      </c>
      <c r="AV5" s="349" t="s">
        <v>150</v>
      </c>
      <c r="AW5" s="350" t="s">
        <v>150</v>
      </c>
      <c r="AX5" s="273"/>
      <c r="AY5" s="351" t="s">
        <v>151</v>
      </c>
      <c r="AZ5" s="352"/>
      <c r="BA5" s="352" t="s">
        <v>152</v>
      </c>
      <c r="BB5" s="353" t="s">
        <v>153</v>
      </c>
    </row>
    <row r="6" ht="45.0" customHeight="1">
      <c r="A6" s="274"/>
      <c r="B6" s="351" t="s">
        <v>135</v>
      </c>
      <c r="C6" s="354" t="s">
        <v>154</v>
      </c>
      <c r="D6" s="355" t="s">
        <v>155</v>
      </c>
      <c r="E6" s="356"/>
      <c r="F6" s="273"/>
      <c r="G6" s="323" t="s">
        <v>156</v>
      </c>
      <c r="H6" s="324"/>
      <c r="I6" s="325" t="s">
        <v>157</v>
      </c>
      <c r="J6" s="326"/>
      <c r="K6" s="325" t="s">
        <v>158</v>
      </c>
      <c r="L6" s="322"/>
      <c r="M6" s="273"/>
      <c r="N6" s="357"/>
      <c r="O6" s="328" t="str">
        <f t="shared" ref="O6:R6" si="4">
IF($N$3=$N$11,O14,
IF($N$3=$N$18,O21,
IF($N$3=$N$25,O28)))</f>
        <v>INFORMAL
INOPERANTE</v>
      </c>
      <c r="P6" s="329" t="str">
        <f t="shared" si="4"/>
        <v>INFORMAL
ACIDENTAL</v>
      </c>
      <c r="Q6" s="329" t="str">
        <f t="shared" si="4"/>
        <v>INFORMAL
FREQUENTE</v>
      </c>
      <c r="R6" s="330" t="str">
        <f t="shared" si="4"/>
        <v>INFORMAL
TEMPESTIVO</v>
      </c>
      <c r="S6" s="273"/>
      <c r="T6" s="273"/>
      <c r="U6" s="273"/>
      <c r="V6" s="358">
        <v>1.0</v>
      </c>
      <c r="W6" s="359">
        <v>2.0</v>
      </c>
      <c r="X6" s="333" t="str">
        <f t="shared" si="5"/>
        <v>12</v>
      </c>
      <c r="Y6" s="334">
        <f>$AC$20</f>
        <v>2.5</v>
      </c>
      <c r="Z6" s="360" t="s">
        <v>141</v>
      </c>
      <c r="AA6" s="273"/>
      <c r="AB6" s="357"/>
      <c r="AC6" s="361" t="s">
        <v>159</v>
      </c>
      <c r="AD6" s="362" t="s">
        <v>160</v>
      </c>
      <c r="AE6" s="363" t="s">
        <v>161</v>
      </c>
      <c r="AF6" s="364" t="s">
        <v>162</v>
      </c>
      <c r="AG6" s="365" t="s">
        <v>144</v>
      </c>
      <c r="AH6" s="273"/>
      <c r="AI6" s="273"/>
      <c r="AJ6" s="273"/>
      <c r="AK6" s="273"/>
      <c r="AL6" s="273"/>
      <c r="AM6" s="273"/>
      <c r="AN6" s="273"/>
      <c r="AO6" s="273"/>
      <c r="AP6" s="273"/>
      <c r="AQ6" s="366" t="s">
        <v>163</v>
      </c>
      <c r="AR6" s="367" t="s">
        <v>83</v>
      </c>
      <c r="AS6" s="368" t="s">
        <v>83</v>
      </c>
      <c r="AT6" s="369" t="s">
        <v>150</v>
      </c>
      <c r="AU6" s="370" t="s">
        <v>150</v>
      </c>
      <c r="AV6" s="371" t="s">
        <v>150</v>
      </c>
      <c r="AW6" s="372" t="s">
        <v>150</v>
      </c>
      <c r="AX6" s="273"/>
      <c r="AY6" s="351" t="s">
        <v>164</v>
      </c>
      <c r="AZ6" s="373"/>
      <c r="BA6" s="373" t="s">
        <v>152</v>
      </c>
      <c r="BB6" s="353" t="s">
        <v>165</v>
      </c>
    </row>
    <row r="7" ht="45.0" customHeight="1">
      <c r="A7" s="274"/>
      <c r="B7" s="374" t="s">
        <v>166</v>
      </c>
      <c r="C7" s="354" t="s">
        <v>167</v>
      </c>
      <c r="D7" s="355"/>
      <c r="E7" s="356"/>
      <c r="F7" s="273"/>
      <c r="G7" s="323" t="s">
        <v>168</v>
      </c>
      <c r="H7" s="324"/>
      <c r="I7" s="325" t="s">
        <v>169</v>
      </c>
      <c r="J7" s="326"/>
      <c r="K7" s="325" t="s">
        <v>170</v>
      </c>
      <c r="L7" s="322"/>
      <c r="M7" s="273"/>
      <c r="N7" s="310"/>
      <c r="O7" s="375" t="str">
        <f t="shared" ref="O7:R7" si="6">
IF($N$3=$N$11,O15,
IF($N$3=$N$18,O22,
IF($N$3=$N$25,O29)))</f>
        <v>INEXISTENTE
INOPERANTE</v>
      </c>
      <c r="P7" s="376" t="str">
        <f t="shared" si="6"/>
        <v>INEXISTENTE
ACIDENTAL</v>
      </c>
      <c r="Q7" s="376" t="str">
        <f t="shared" si="6"/>
        <v>INEXISTENTE
FREQUENTE</v>
      </c>
      <c r="R7" s="377" t="str">
        <f t="shared" si="6"/>
        <v>INEXISTENTE
TEMPESTIVO</v>
      </c>
      <c r="S7" s="273"/>
      <c r="T7" s="273"/>
      <c r="U7" s="273"/>
      <c r="V7" s="358">
        <v>1.0</v>
      </c>
      <c r="W7" s="359">
        <v>3.0</v>
      </c>
      <c r="X7" s="333" t="str">
        <f t="shared" si="5"/>
        <v>13</v>
      </c>
      <c r="Y7" s="334">
        <f>$AC$19</f>
        <v>6.3</v>
      </c>
      <c r="Z7" s="378" t="s">
        <v>128</v>
      </c>
      <c r="AA7" s="273"/>
      <c r="AB7" s="357"/>
      <c r="AC7" s="379" t="s">
        <v>171</v>
      </c>
      <c r="AD7" s="380" t="s">
        <v>172</v>
      </c>
      <c r="AE7" s="381" t="s">
        <v>173</v>
      </c>
      <c r="AF7" s="363" t="s">
        <v>174</v>
      </c>
      <c r="AG7" s="382" t="s">
        <v>160</v>
      </c>
      <c r="AH7" s="273"/>
      <c r="AI7" s="273"/>
      <c r="AJ7" s="273"/>
      <c r="AK7" s="273"/>
      <c r="AL7" s="273"/>
      <c r="AM7" s="273"/>
      <c r="AN7" s="273"/>
      <c r="AO7" s="273"/>
      <c r="AP7" s="273"/>
      <c r="AQ7" s="383" t="s">
        <v>175</v>
      </c>
      <c r="AR7" s="384" t="s">
        <v>83</v>
      </c>
      <c r="AS7" s="385" t="s">
        <v>83</v>
      </c>
      <c r="AT7" s="386" t="s">
        <v>83</v>
      </c>
      <c r="AU7" s="370" t="s">
        <v>150</v>
      </c>
      <c r="AV7" s="370" t="s">
        <v>150</v>
      </c>
      <c r="AW7" s="387" t="s">
        <v>150</v>
      </c>
      <c r="AX7" s="273"/>
      <c r="AY7" s="351" t="s">
        <v>176</v>
      </c>
      <c r="AZ7" s="373"/>
      <c r="BA7" s="373" t="s">
        <v>177</v>
      </c>
      <c r="BB7" s="353" t="s">
        <v>153</v>
      </c>
    </row>
    <row r="8" ht="45.0" customHeight="1">
      <c r="A8" s="274"/>
      <c r="B8" s="374" t="s">
        <v>166</v>
      </c>
      <c r="C8" s="354" t="s">
        <v>178</v>
      </c>
      <c r="D8" s="355" t="s">
        <v>179</v>
      </c>
      <c r="E8" s="356"/>
      <c r="F8" s="273"/>
      <c r="G8" s="388" t="s">
        <v>180</v>
      </c>
      <c r="H8" s="389"/>
      <c r="I8" s="390" t="s">
        <v>181</v>
      </c>
      <c r="J8" s="391"/>
      <c r="K8" s="390" t="s">
        <v>182</v>
      </c>
      <c r="L8" s="392"/>
      <c r="M8" s="273"/>
      <c r="N8" s="393" t="s">
        <v>183</v>
      </c>
      <c r="O8" s="394" t="str">
        <f>
IF($N$3=N11,O16,
IF($N$3=N18,O23,
IF($N$3=N25,O30)))</f>
        <v>EXECUÇÃO</v>
      </c>
      <c r="P8" s="395"/>
      <c r="Q8" s="395"/>
      <c r="R8" s="396"/>
      <c r="S8" s="273"/>
      <c r="T8" s="273"/>
      <c r="U8" s="273"/>
      <c r="V8" s="358">
        <v>1.0</v>
      </c>
      <c r="W8" s="359">
        <v>4.0</v>
      </c>
      <c r="X8" s="333" t="str">
        <f t="shared" si="5"/>
        <v>14</v>
      </c>
      <c r="Y8" s="334">
        <f>$AC$18</f>
        <v>15.7</v>
      </c>
      <c r="Z8" s="397" t="s">
        <v>129</v>
      </c>
      <c r="AA8" s="273"/>
      <c r="AB8" s="357"/>
      <c r="AC8" s="398" t="s">
        <v>184</v>
      </c>
      <c r="AD8" s="399" t="s">
        <v>185</v>
      </c>
      <c r="AE8" s="399" t="s">
        <v>186</v>
      </c>
      <c r="AF8" s="381" t="s">
        <v>187</v>
      </c>
      <c r="AG8" s="400" t="s">
        <v>172</v>
      </c>
      <c r="AH8" s="273"/>
      <c r="AI8" s="279" t="s">
        <v>67</v>
      </c>
      <c r="AJ8" s="281"/>
      <c r="AK8" s="279" t="s">
        <v>116</v>
      </c>
      <c r="AL8" s="281"/>
      <c r="AM8" s="279" t="s">
        <v>69</v>
      </c>
      <c r="AN8" s="280"/>
      <c r="AO8" s="281"/>
      <c r="AP8" s="273"/>
      <c r="AQ8" s="401" t="s">
        <v>188</v>
      </c>
      <c r="AR8" s="384" t="s">
        <v>83</v>
      </c>
      <c r="AS8" s="385" t="s">
        <v>83</v>
      </c>
      <c r="AT8" s="402" t="s">
        <v>83</v>
      </c>
      <c r="AU8" s="403" t="s">
        <v>83</v>
      </c>
      <c r="AV8" s="370" t="s">
        <v>150</v>
      </c>
      <c r="AW8" s="387" t="s">
        <v>150</v>
      </c>
      <c r="AX8" s="273"/>
      <c r="AY8" s="351" t="s">
        <v>189</v>
      </c>
      <c r="AZ8" s="404"/>
      <c r="BA8" s="404" t="s">
        <v>177</v>
      </c>
      <c r="BB8" s="353" t="s">
        <v>153</v>
      </c>
    </row>
    <row r="9" ht="45.0" customHeight="1">
      <c r="A9" s="273"/>
      <c r="B9" s="374" t="s">
        <v>166</v>
      </c>
      <c r="C9" s="354" t="s">
        <v>190</v>
      </c>
      <c r="D9" s="355"/>
      <c r="E9" s="356"/>
      <c r="F9" s="273"/>
      <c r="G9" s="405"/>
      <c r="H9" s="405"/>
      <c r="I9" s="405"/>
      <c r="J9" s="405"/>
      <c r="K9" s="406"/>
      <c r="M9" s="273"/>
      <c r="N9" s="273"/>
      <c r="O9" s="273"/>
      <c r="P9" s="273"/>
      <c r="Q9" s="273"/>
      <c r="R9" s="273"/>
      <c r="S9" s="273"/>
      <c r="T9" s="273"/>
      <c r="U9" s="273"/>
      <c r="V9" s="407">
        <v>1.0</v>
      </c>
      <c r="W9" s="408">
        <v>5.0</v>
      </c>
      <c r="X9" s="409" t="str">
        <f t="shared" si="5"/>
        <v>15</v>
      </c>
      <c r="Y9" s="410">
        <f>$AC$17</f>
        <v>39.1</v>
      </c>
      <c r="Z9" s="411" t="s">
        <v>130</v>
      </c>
      <c r="AA9" s="273"/>
      <c r="AB9" s="310"/>
      <c r="AC9" s="412" t="s">
        <v>191</v>
      </c>
      <c r="AD9" s="413" t="s">
        <v>192</v>
      </c>
      <c r="AE9" s="413" t="s">
        <v>193</v>
      </c>
      <c r="AF9" s="414" t="s">
        <v>194</v>
      </c>
      <c r="AG9" s="415" t="s">
        <v>185</v>
      </c>
      <c r="AH9" s="273"/>
      <c r="AI9" s="416" t="s">
        <v>69</v>
      </c>
      <c r="AJ9" s="416" t="s">
        <v>72</v>
      </c>
      <c r="AK9" s="416" t="s">
        <v>68</v>
      </c>
      <c r="AL9" s="416" t="s">
        <v>195</v>
      </c>
      <c r="AM9" s="416" t="s">
        <v>65</v>
      </c>
      <c r="AN9" s="416" t="s">
        <v>72</v>
      </c>
      <c r="AO9" s="416" t="s">
        <v>69</v>
      </c>
      <c r="AP9" s="273"/>
      <c r="AQ9" s="417" t="s">
        <v>196</v>
      </c>
      <c r="AR9" s="418" t="s">
        <v>83</v>
      </c>
      <c r="AS9" s="419" t="s">
        <v>83</v>
      </c>
      <c r="AT9" s="420" t="s">
        <v>83</v>
      </c>
      <c r="AU9" s="421" t="s">
        <v>83</v>
      </c>
      <c r="AV9" s="422" t="s">
        <v>83</v>
      </c>
      <c r="AW9" s="423" t="s">
        <v>150</v>
      </c>
      <c r="AX9" s="273"/>
      <c r="AY9" s="351" t="s">
        <v>197</v>
      </c>
      <c r="AZ9" s="404"/>
      <c r="BA9" s="404" t="s">
        <v>177</v>
      </c>
      <c r="BB9" s="353" t="s">
        <v>153</v>
      </c>
    </row>
    <row r="10" ht="45.0" customHeight="1">
      <c r="A10" s="273"/>
      <c r="B10" s="374" t="s">
        <v>198</v>
      </c>
      <c r="C10" s="354" t="s">
        <v>199</v>
      </c>
      <c r="D10" s="355" t="s">
        <v>200</v>
      </c>
      <c r="E10" s="356"/>
      <c r="F10" s="273"/>
      <c r="G10" s="276" t="s">
        <v>201</v>
      </c>
      <c r="H10" s="277"/>
      <c r="I10" s="277"/>
      <c r="J10" s="277"/>
      <c r="K10" s="278"/>
      <c r="L10" s="424"/>
      <c r="M10" s="273"/>
      <c r="N10" s="279" t="s">
        <v>202</v>
      </c>
      <c r="O10" s="280"/>
      <c r="P10" s="280"/>
      <c r="Q10" s="280"/>
      <c r="R10" s="281"/>
      <c r="S10" s="273"/>
      <c r="T10" s="273"/>
      <c r="U10" s="273"/>
      <c r="V10" s="331">
        <v>2.0</v>
      </c>
      <c r="W10" s="332">
        <v>1.0</v>
      </c>
      <c r="X10" s="333" t="str">
        <f t="shared" si="5"/>
        <v>21</v>
      </c>
      <c r="Y10" s="334">
        <f>$AD$21</f>
        <v>2</v>
      </c>
      <c r="Z10" s="335" t="s">
        <v>141</v>
      </c>
      <c r="AA10" s="273"/>
      <c r="AB10" s="393" t="s">
        <v>183</v>
      </c>
      <c r="AC10" s="394" t="s">
        <v>203</v>
      </c>
      <c r="AD10" s="395"/>
      <c r="AE10" s="395"/>
      <c r="AF10" s="395"/>
      <c r="AG10" s="396"/>
      <c r="AH10" s="273"/>
      <c r="AI10" s="425" t="str">
        <f t="shared" ref="AI10:AI14" si="7">$AB$15</f>
        <v>RMB - RISCO MUITO BAIXO</v>
      </c>
      <c r="AJ10" s="426">
        <v>1.0</v>
      </c>
      <c r="AK10" s="427" t="str">
        <f t="shared" ref="AK10:AK30" si="8">$N$33</f>
        <v>CN - CONTROLE NULO / FRACO</v>
      </c>
      <c r="AL10" s="428">
        <f t="shared" ref="AL10:AL114" si="9">HLOOKUP(AK10,$AI$4:$AO$5,2,0)</f>
        <v>0.8</v>
      </c>
      <c r="AM10" s="429" t="str">
        <f t="shared" ref="AM10:AM114" si="10">CONCATENATE("NOTA: ",AJ10," - ",AK10)</f>
        <v>NOTA: 1 - CN - CONTROLE NULO / FRACO</v>
      </c>
      <c r="AN10" s="430">
        <f t="shared" ref="AN10:AN114" si="11">AJ10-AL10*AJ10</f>
        <v>0.2</v>
      </c>
      <c r="AO10" s="426" t="str">
        <f t="shared" ref="AO10:AO114" si="12">
IF(AN10&lt;=$AB$14,$AB$15,
IF(AN10&lt;=$AC$14,$AC$15,
IF(AN10&lt;=$AD$14,$AD$15,
IF(AN10&lt;=$AE$14,$AE$15,
IF(AN10&lt;=$AF$14,$AF$15,
IF(AN10&gt;$AG$14,$AG$15))))))</f>
        <v>RMB - RISCO MUITO BAIXO</v>
      </c>
      <c r="AP10" s="273"/>
      <c r="AQ10" s="431"/>
      <c r="AR10" s="431"/>
      <c r="AS10" s="431"/>
      <c r="AT10" s="431"/>
      <c r="AU10" s="431"/>
      <c r="AV10" s="431"/>
      <c r="AW10" s="431"/>
      <c r="AX10" s="273"/>
      <c r="AY10" s="351" t="s">
        <v>204</v>
      </c>
      <c r="AZ10" s="404"/>
      <c r="BA10" s="404" t="s">
        <v>177</v>
      </c>
      <c r="BB10" s="353" t="s">
        <v>153</v>
      </c>
    </row>
    <row r="11" ht="45.0" customHeight="1">
      <c r="A11" s="273"/>
      <c r="B11" s="374" t="s">
        <v>198</v>
      </c>
      <c r="C11" s="354" t="s">
        <v>205</v>
      </c>
      <c r="D11" s="355" t="s">
        <v>206</v>
      </c>
      <c r="E11" s="356"/>
      <c r="F11" s="273"/>
      <c r="G11" s="432">
        <v>1.0</v>
      </c>
      <c r="H11" s="433">
        <v>2.0</v>
      </c>
      <c r="I11" s="434">
        <v>3.0</v>
      </c>
      <c r="J11" s="298" t="s">
        <v>72</v>
      </c>
      <c r="K11" s="298" t="s">
        <v>207</v>
      </c>
      <c r="L11" s="424"/>
      <c r="M11" s="273"/>
      <c r="N11" s="435" t="s">
        <v>113</v>
      </c>
      <c r="O11" s="280"/>
      <c r="P11" s="280"/>
      <c r="Q11" s="280"/>
      <c r="R11" s="281"/>
      <c r="S11" s="273"/>
      <c r="T11" s="436" t="s">
        <v>208</v>
      </c>
      <c r="U11" s="273"/>
      <c r="V11" s="358">
        <v>2.0</v>
      </c>
      <c r="W11" s="359">
        <v>2.0</v>
      </c>
      <c r="X11" s="333" t="str">
        <f t="shared" si="5"/>
        <v>22</v>
      </c>
      <c r="Y11" s="334">
        <f>$AD$20</f>
        <v>5</v>
      </c>
      <c r="Z11" s="378" t="s">
        <v>128</v>
      </c>
      <c r="AA11" s="273"/>
      <c r="AB11" s="437"/>
      <c r="AC11" s="437"/>
      <c r="AD11" s="437"/>
      <c r="AE11" s="437"/>
      <c r="AF11" s="437"/>
      <c r="AG11" s="437"/>
      <c r="AH11" s="273"/>
      <c r="AI11" s="438" t="str">
        <f t="shared" si="7"/>
        <v>RMB - RISCO MUITO BAIXO</v>
      </c>
      <c r="AJ11" s="439">
        <v>2.0</v>
      </c>
      <c r="AK11" s="440" t="str">
        <f t="shared" si="8"/>
        <v>CN - CONTROLE NULO / FRACO</v>
      </c>
      <c r="AL11" s="428">
        <f t="shared" si="9"/>
        <v>0.8</v>
      </c>
      <c r="AM11" s="441" t="str">
        <f t="shared" si="10"/>
        <v>NOTA: 2 - CN - CONTROLE NULO / FRACO</v>
      </c>
      <c r="AN11" s="442">
        <f t="shared" si="11"/>
        <v>0.4</v>
      </c>
      <c r="AO11" s="439" t="str">
        <f t="shared" si="12"/>
        <v>RMB - RISCO MUITO BAIXO</v>
      </c>
      <c r="AP11" s="273"/>
      <c r="AQ11" s="284" t="s">
        <v>117</v>
      </c>
      <c r="AR11" s="284" t="s">
        <v>209</v>
      </c>
      <c r="AS11" s="280"/>
      <c r="AT11" s="280"/>
      <c r="AU11" s="280"/>
      <c r="AV11" s="280"/>
      <c r="AW11" s="281"/>
      <c r="AX11" s="273"/>
      <c r="AY11" s="351" t="s">
        <v>210</v>
      </c>
      <c r="AZ11" s="404"/>
      <c r="BA11" s="404" t="s">
        <v>177</v>
      </c>
      <c r="BB11" s="353" t="s">
        <v>153</v>
      </c>
    </row>
    <row r="12" ht="45.0" customHeight="1">
      <c r="A12" s="273"/>
      <c r="B12" s="374" t="s">
        <v>211</v>
      </c>
      <c r="C12" s="354" t="s">
        <v>212</v>
      </c>
      <c r="D12" s="355" t="s">
        <v>213</v>
      </c>
      <c r="E12" s="356"/>
      <c r="F12" s="443"/>
      <c r="G12" s="444" t="s">
        <v>214</v>
      </c>
      <c r="H12" s="445" t="s">
        <v>215</v>
      </c>
      <c r="I12" s="445" t="s">
        <v>216</v>
      </c>
      <c r="J12" s="446">
        <f t="shared" ref="J12:J75" si="13">VLOOKUP(G12,$O$37:$R$49,4,0)+VLOOKUP(H12,$O$37:$R$49,4,0)+VLOOKUP(I12,$O$37:$R$49,4,0)</f>
        <v>0</v>
      </c>
      <c r="K12" s="447" t="str">
        <f t="shared" ref="K12:K75" si="14">
IF(J12&lt;=$N$34,$N$33,
IF(J12&lt;=$O$34,$O$33,
IF(J12&lt;=$P$34,$P$33,
IF(J12&lt;=$Q$34,$Q$33,
IF(J12&lt;=$R$34,$R$33)))))</f>
        <v>CN - CONTROLE NULO / FRACO</v>
      </c>
      <c r="L12" s="424"/>
      <c r="M12" s="448"/>
      <c r="N12" s="449" t="s">
        <v>217</v>
      </c>
      <c r="O12" s="450" t="s">
        <v>218</v>
      </c>
      <c r="P12" s="451" t="s">
        <v>219</v>
      </c>
      <c r="Q12" s="452" t="s">
        <v>220</v>
      </c>
      <c r="R12" s="453" t="s">
        <v>221</v>
      </c>
      <c r="S12" s="273"/>
      <c r="T12" s="454" t="s">
        <v>222</v>
      </c>
      <c r="U12" s="273"/>
      <c r="V12" s="358">
        <v>2.0</v>
      </c>
      <c r="W12" s="359">
        <v>3.0</v>
      </c>
      <c r="X12" s="333" t="str">
        <f t="shared" si="5"/>
        <v>23</v>
      </c>
      <c r="Y12" s="334">
        <f>$AD$19</f>
        <v>12.5</v>
      </c>
      <c r="Z12" s="397" t="s">
        <v>129</v>
      </c>
      <c r="AA12" s="274"/>
      <c r="AB12" s="279" t="s">
        <v>223</v>
      </c>
      <c r="AC12" s="280"/>
      <c r="AD12" s="280"/>
      <c r="AE12" s="280"/>
      <c r="AF12" s="280"/>
      <c r="AG12" s="281"/>
      <c r="AH12" s="273"/>
      <c r="AI12" s="438" t="str">
        <f t="shared" si="7"/>
        <v>RMB - RISCO MUITO BAIXO</v>
      </c>
      <c r="AJ12" s="439">
        <v>2.5</v>
      </c>
      <c r="AK12" s="440" t="str">
        <f t="shared" si="8"/>
        <v>CN - CONTROLE NULO / FRACO</v>
      </c>
      <c r="AL12" s="428">
        <f t="shared" si="9"/>
        <v>0.8</v>
      </c>
      <c r="AM12" s="441" t="str">
        <f t="shared" si="10"/>
        <v>NOTA: 2.5 - CN - CONTROLE NULO / FRACO</v>
      </c>
      <c r="AN12" s="442">
        <f t="shared" si="11"/>
        <v>0.5</v>
      </c>
      <c r="AO12" s="439" t="str">
        <f t="shared" si="12"/>
        <v>RMB - RISCO MUITO BAIXO</v>
      </c>
      <c r="AP12" s="273"/>
      <c r="AQ12" s="346" t="s">
        <v>149</v>
      </c>
      <c r="AR12" s="455" t="s">
        <v>224</v>
      </c>
      <c r="AS12" s="456"/>
      <c r="AT12" s="456"/>
      <c r="AU12" s="456"/>
      <c r="AV12" s="456"/>
      <c r="AW12" s="457"/>
      <c r="AX12" s="273"/>
      <c r="AY12" s="351" t="s">
        <v>225</v>
      </c>
      <c r="AZ12" s="373"/>
      <c r="BA12" s="373" t="s">
        <v>152</v>
      </c>
      <c r="BB12" s="353" t="s">
        <v>165</v>
      </c>
    </row>
    <row r="13" ht="45.0" customHeight="1">
      <c r="A13" s="273"/>
      <c r="B13" s="374" t="s">
        <v>211</v>
      </c>
      <c r="C13" s="354" t="s">
        <v>226</v>
      </c>
      <c r="D13" s="355" t="s">
        <v>227</v>
      </c>
      <c r="E13" s="356"/>
      <c r="F13" s="458"/>
      <c r="G13" s="459" t="s">
        <v>214</v>
      </c>
      <c r="H13" s="460" t="s">
        <v>215</v>
      </c>
      <c r="I13" s="359" t="s">
        <v>228</v>
      </c>
      <c r="J13" s="446">
        <f t="shared" si="13"/>
        <v>5</v>
      </c>
      <c r="K13" s="447" t="str">
        <f t="shared" si="14"/>
        <v>CN - CONTROLE NULO / FRACO</v>
      </c>
      <c r="L13" s="424"/>
      <c r="M13" s="273"/>
      <c r="N13" s="357"/>
      <c r="O13" s="461" t="s">
        <v>229</v>
      </c>
      <c r="P13" s="462" t="s">
        <v>230</v>
      </c>
      <c r="Q13" s="463" t="s">
        <v>231</v>
      </c>
      <c r="R13" s="464" t="s">
        <v>232</v>
      </c>
      <c r="S13" s="273"/>
      <c r="T13" s="465" t="s">
        <v>233</v>
      </c>
      <c r="U13" s="273"/>
      <c r="V13" s="358">
        <v>2.0</v>
      </c>
      <c r="W13" s="359">
        <v>4.0</v>
      </c>
      <c r="X13" s="333" t="str">
        <f t="shared" si="5"/>
        <v>24</v>
      </c>
      <c r="Y13" s="334">
        <f>$AD$18</f>
        <v>31.3</v>
      </c>
      <c r="Z13" s="466" t="s">
        <v>130</v>
      </c>
      <c r="AA13" s="467"/>
      <c r="AB13" s="468" t="s">
        <v>234</v>
      </c>
      <c r="AC13" s="469" t="s">
        <v>234</v>
      </c>
      <c r="AD13" s="470" t="s">
        <v>234</v>
      </c>
      <c r="AE13" s="471" t="s">
        <v>234</v>
      </c>
      <c r="AF13" s="472" t="s">
        <v>234</v>
      </c>
      <c r="AG13" s="473" t="s">
        <v>235</v>
      </c>
      <c r="AH13" s="273"/>
      <c r="AI13" s="438" t="str">
        <f t="shared" si="7"/>
        <v>RMB - RISCO MUITO BAIXO</v>
      </c>
      <c r="AJ13" s="439">
        <v>3.0</v>
      </c>
      <c r="AK13" s="440" t="str">
        <f t="shared" si="8"/>
        <v>CN - CONTROLE NULO / FRACO</v>
      </c>
      <c r="AL13" s="428">
        <f t="shared" si="9"/>
        <v>0.8</v>
      </c>
      <c r="AM13" s="441" t="str">
        <f t="shared" si="10"/>
        <v>NOTA: 3 - CN - CONTROLE NULO / FRACO</v>
      </c>
      <c r="AN13" s="442">
        <f t="shared" si="11"/>
        <v>0.6</v>
      </c>
      <c r="AO13" s="439" t="str">
        <f t="shared" si="12"/>
        <v>RMB - RISCO MUITO BAIXO</v>
      </c>
      <c r="AP13" s="273"/>
      <c r="AQ13" s="366" t="s">
        <v>163</v>
      </c>
      <c r="AR13" s="474" t="s">
        <v>236</v>
      </c>
      <c r="AS13" s="475"/>
      <c r="AT13" s="475"/>
      <c r="AU13" s="475"/>
      <c r="AV13" s="475"/>
      <c r="AW13" s="476"/>
      <c r="AX13" s="273"/>
      <c r="AY13" s="351" t="s">
        <v>237</v>
      </c>
      <c r="AZ13" s="373"/>
      <c r="BA13" s="373" t="s">
        <v>152</v>
      </c>
      <c r="BB13" s="353" t="s">
        <v>165</v>
      </c>
    </row>
    <row r="14" ht="45.0" customHeight="1">
      <c r="A14" s="273"/>
      <c r="B14" s="374" t="s">
        <v>211</v>
      </c>
      <c r="C14" s="354" t="s">
        <v>238</v>
      </c>
      <c r="D14" s="355" t="s">
        <v>239</v>
      </c>
      <c r="E14" s="356"/>
      <c r="F14" s="458"/>
      <c r="G14" s="459" t="s">
        <v>214</v>
      </c>
      <c r="H14" s="460" t="s">
        <v>215</v>
      </c>
      <c r="I14" s="359" t="s">
        <v>240</v>
      </c>
      <c r="J14" s="446">
        <f t="shared" si="13"/>
        <v>25</v>
      </c>
      <c r="K14" s="447" t="str">
        <f t="shared" si="14"/>
        <v>CI - CONTROLE INSUFICIENTE</v>
      </c>
      <c r="L14" s="424"/>
      <c r="M14" s="273"/>
      <c r="N14" s="357"/>
      <c r="O14" s="477" t="s">
        <v>241</v>
      </c>
      <c r="P14" s="478" t="s">
        <v>242</v>
      </c>
      <c r="Q14" s="463" t="s">
        <v>243</v>
      </c>
      <c r="R14" s="479" t="s">
        <v>244</v>
      </c>
      <c r="S14" s="273"/>
      <c r="T14" s="480" t="s">
        <v>245</v>
      </c>
      <c r="U14" s="273"/>
      <c r="V14" s="407">
        <v>2.0</v>
      </c>
      <c r="W14" s="408">
        <v>5.0</v>
      </c>
      <c r="X14" s="409" t="str">
        <f t="shared" si="5"/>
        <v>25</v>
      </c>
      <c r="Y14" s="410">
        <f>$AD$17</f>
        <v>78.3</v>
      </c>
      <c r="Z14" s="481" t="s">
        <v>131</v>
      </c>
      <c r="AA14" s="273"/>
      <c r="AB14" s="482">
        <v>4.0</v>
      </c>
      <c r="AC14" s="483">
        <v>9.0</v>
      </c>
      <c r="AD14" s="484">
        <v>24.0</v>
      </c>
      <c r="AE14" s="485">
        <v>59.0</v>
      </c>
      <c r="AF14" s="486">
        <v>100.0</v>
      </c>
      <c r="AG14" s="487">
        <v>100.0</v>
      </c>
      <c r="AH14" s="273"/>
      <c r="AI14" s="438" t="str">
        <f t="shared" si="7"/>
        <v>RMB - RISCO MUITO BAIXO</v>
      </c>
      <c r="AJ14" s="439">
        <v>4.0</v>
      </c>
      <c r="AK14" s="440" t="str">
        <f t="shared" si="8"/>
        <v>CN - CONTROLE NULO / FRACO</v>
      </c>
      <c r="AL14" s="428">
        <f t="shared" si="9"/>
        <v>0.8</v>
      </c>
      <c r="AM14" s="441" t="str">
        <f t="shared" si="10"/>
        <v>NOTA: 4 - CN - CONTROLE NULO / FRACO</v>
      </c>
      <c r="AN14" s="442">
        <f t="shared" si="11"/>
        <v>0.8</v>
      </c>
      <c r="AO14" s="439" t="str">
        <f t="shared" si="12"/>
        <v>RMB - RISCO MUITO BAIXO</v>
      </c>
      <c r="AP14" s="273"/>
      <c r="AQ14" s="383" t="s">
        <v>175</v>
      </c>
      <c r="AR14" s="488" t="s">
        <v>246</v>
      </c>
      <c r="AS14" s="475"/>
      <c r="AT14" s="475"/>
      <c r="AU14" s="475"/>
      <c r="AV14" s="475"/>
      <c r="AW14" s="476"/>
      <c r="AX14" s="273"/>
      <c r="AY14" s="351" t="s">
        <v>247</v>
      </c>
      <c r="AZ14" s="404"/>
      <c r="BA14" s="404" t="s">
        <v>152</v>
      </c>
      <c r="BB14" s="353" t="s">
        <v>165</v>
      </c>
    </row>
    <row r="15" ht="45.0" customHeight="1">
      <c r="A15" s="273"/>
      <c r="B15" s="374" t="s">
        <v>248</v>
      </c>
      <c r="C15" s="354" t="s">
        <v>248</v>
      </c>
      <c r="D15" s="355" t="s">
        <v>249</v>
      </c>
      <c r="E15" s="356"/>
      <c r="F15" s="458"/>
      <c r="G15" s="459" t="s">
        <v>214</v>
      </c>
      <c r="H15" s="460" t="s">
        <v>215</v>
      </c>
      <c r="I15" s="359" t="s">
        <v>250</v>
      </c>
      <c r="J15" s="446">
        <f t="shared" si="13"/>
        <v>50</v>
      </c>
      <c r="K15" s="447" t="str">
        <f t="shared" si="14"/>
        <v>CB - CONTROLE SATISFATÓRIO</v>
      </c>
      <c r="L15" s="424"/>
      <c r="M15" s="273"/>
      <c r="N15" s="310"/>
      <c r="O15" s="489" t="s">
        <v>251</v>
      </c>
      <c r="P15" s="490" t="s">
        <v>252</v>
      </c>
      <c r="Q15" s="491" t="s">
        <v>253</v>
      </c>
      <c r="R15" s="492" t="s">
        <v>254</v>
      </c>
      <c r="S15" s="273"/>
      <c r="T15" s="493" t="s">
        <v>255</v>
      </c>
      <c r="U15" s="273"/>
      <c r="V15" s="331">
        <v>3.0</v>
      </c>
      <c r="W15" s="332">
        <v>1.0</v>
      </c>
      <c r="X15" s="333" t="str">
        <f t="shared" si="5"/>
        <v>31</v>
      </c>
      <c r="Y15" s="334">
        <f>$AE$21</f>
        <v>3</v>
      </c>
      <c r="Z15" s="335" t="s">
        <v>141</v>
      </c>
      <c r="AA15" s="273"/>
      <c r="AB15" s="482" t="s">
        <v>256</v>
      </c>
      <c r="AC15" s="483" t="s">
        <v>257</v>
      </c>
      <c r="AD15" s="484" t="s">
        <v>258</v>
      </c>
      <c r="AE15" s="485" t="s">
        <v>259</v>
      </c>
      <c r="AF15" s="486" t="s">
        <v>260</v>
      </c>
      <c r="AG15" s="487" t="s">
        <v>261</v>
      </c>
      <c r="AH15" s="273"/>
      <c r="AI15" s="494" t="str">
        <f t="shared" ref="AI15:AI17" si="15">$AC$15</f>
        <v>RB - RISCO BAIXO</v>
      </c>
      <c r="AJ15" s="439">
        <v>5.0</v>
      </c>
      <c r="AK15" s="440" t="str">
        <f t="shared" si="8"/>
        <v>CN - CONTROLE NULO / FRACO</v>
      </c>
      <c r="AL15" s="428">
        <f t="shared" si="9"/>
        <v>0.8</v>
      </c>
      <c r="AM15" s="441" t="str">
        <f t="shared" si="10"/>
        <v>NOTA: 5 - CN - CONTROLE NULO / FRACO</v>
      </c>
      <c r="AN15" s="442">
        <f t="shared" si="11"/>
        <v>1</v>
      </c>
      <c r="AO15" s="439" t="str">
        <f t="shared" si="12"/>
        <v>RMB - RISCO MUITO BAIXO</v>
      </c>
      <c r="AP15" s="273"/>
      <c r="AQ15" s="401" t="s">
        <v>188</v>
      </c>
      <c r="AR15" s="495" t="s">
        <v>262</v>
      </c>
      <c r="AS15" s="475"/>
      <c r="AT15" s="475"/>
      <c r="AU15" s="475"/>
      <c r="AV15" s="475"/>
      <c r="AW15" s="476"/>
      <c r="AX15" s="273"/>
      <c r="AY15" s="351" t="s">
        <v>263</v>
      </c>
      <c r="AZ15" s="373"/>
      <c r="BA15" s="373" t="s">
        <v>264</v>
      </c>
      <c r="BB15" s="353" t="s">
        <v>153</v>
      </c>
    </row>
    <row r="16" ht="45.0" customHeight="1">
      <c r="A16" s="273"/>
      <c r="B16" s="374" t="s">
        <v>265</v>
      </c>
      <c r="C16" s="354" t="s">
        <v>266</v>
      </c>
      <c r="D16" s="355"/>
      <c r="E16" s="356"/>
      <c r="F16" s="458"/>
      <c r="G16" s="459" t="s">
        <v>214</v>
      </c>
      <c r="H16" s="359" t="s">
        <v>267</v>
      </c>
      <c r="I16" s="460" t="s">
        <v>216</v>
      </c>
      <c r="J16" s="446">
        <f t="shared" si="13"/>
        <v>2</v>
      </c>
      <c r="K16" s="447" t="str">
        <f t="shared" si="14"/>
        <v>CN - CONTROLE NULO / FRACO</v>
      </c>
      <c r="L16" s="424"/>
      <c r="M16" s="273"/>
      <c r="N16" s="393" t="s">
        <v>183</v>
      </c>
      <c r="O16" s="394" t="s">
        <v>268</v>
      </c>
      <c r="P16" s="395"/>
      <c r="Q16" s="395"/>
      <c r="R16" s="396"/>
      <c r="S16" s="273"/>
      <c r="T16" s="273"/>
      <c r="U16" s="273"/>
      <c r="V16" s="358">
        <v>3.0</v>
      </c>
      <c r="W16" s="359">
        <v>2.0</v>
      </c>
      <c r="X16" s="333" t="str">
        <f t="shared" si="5"/>
        <v>32</v>
      </c>
      <c r="Y16" s="334">
        <f>$AE$20</f>
        <v>7.5</v>
      </c>
      <c r="Z16" s="378" t="s">
        <v>128</v>
      </c>
      <c r="AA16" s="273"/>
      <c r="AB16" s="437"/>
      <c r="AC16" s="496">
        <v>2.5</v>
      </c>
      <c r="AD16" s="437"/>
      <c r="AE16" s="437"/>
      <c r="AF16" s="497"/>
      <c r="AG16" s="498"/>
      <c r="AH16" s="273"/>
      <c r="AI16" s="494" t="str">
        <f t="shared" si="15"/>
        <v>RB - RISCO BAIXO</v>
      </c>
      <c r="AJ16" s="439">
        <v>6.3</v>
      </c>
      <c r="AK16" s="440" t="str">
        <f t="shared" si="8"/>
        <v>CN - CONTROLE NULO / FRACO</v>
      </c>
      <c r="AL16" s="428">
        <f t="shared" si="9"/>
        <v>0.8</v>
      </c>
      <c r="AM16" s="441" t="str">
        <f t="shared" si="10"/>
        <v>NOTA: 6.3 - CN - CONTROLE NULO / FRACO</v>
      </c>
      <c r="AN16" s="442">
        <f t="shared" si="11"/>
        <v>1.26</v>
      </c>
      <c r="AO16" s="439" t="str">
        <f t="shared" si="12"/>
        <v>RMB - RISCO MUITO BAIXO</v>
      </c>
      <c r="AP16" s="273"/>
      <c r="AQ16" s="417" t="s">
        <v>196</v>
      </c>
      <c r="AR16" s="499" t="s">
        <v>269</v>
      </c>
      <c r="AS16" s="500"/>
      <c r="AT16" s="500"/>
      <c r="AU16" s="500"/>
      <c r="AV16" s="500"/>
      <c r="AW16" s="501"/>
      <c r="AX16" s="273"/>
      <c r="AY16" s="351" t="s">
        <v>270</v>
      </c>
      <c r="AZ16" s="373"/>
      <c r="BA16" s="373" t="s">
        <v>152</v>
      </c>
      <c r="BB16" s="353" t="s">
        <v>271</v>
      </c>
    </row>
    <row r="17" ht="45.0" customHeight="1">
      <c r="A17" s="273"/>
      <c r="B17" s="374" t="s">
        <v>265</v>
      </c>
      <c r="C17" s="354" t="s">
        <v>272</v>
      </c>
      <c r="D17" s="355"/>
      <c r="E17" s="356"/>
      <c r="F17" s="458"/>
      <c r="G17" s="459" t="s">
        <v>214</v>
      </c>
      <c r="H17" s="359" t="s">
        <v>267</v>
      </c>
      <c r="I17" s="359" t="s">
        <v>228</v>
      </c>
      <c r="J17" s="446">
        <f t="shared" si="13"/>
        <v>7</v>
      </c>
      <c r="K17" s="447" t="str">
        <f t="shared" si="14"/>
        <v>CN - CONTROLE NULO / FRACO</v>
      </c>
      <c r="L17" s="424"/>
      <c r="M17" s="273"/>
      <c r="N17" s="443"/>
      <c r="O17" s="502"/>
      <c r="P17" s="502"/>
      <c r="Q17" s="502"/>
      <c r="R17" s="502"/>
      <c r="S17" s="273"/>
      <c r="T17" s="273"/>
      <c r="U17" s="273"/>
      <c r="V17" s="358">
        <v>3.0</v>
      </c>
      <c r="W17" s="359">
        <v>3.0</v>
      </c>
      <c r="X17" s="333" t="str">
        <f t="shared" si="5"/>
        <v>33</v>
      </c>
      <c r="Y17" s="334">
        <f>$AE$19</f>
        <v>18.8</v>
      </c>
      <c r="Z17" s="397" t="s">
        <v>129</v>
      </c>
      <c r="AA17" s="273"/>
      <c r="AB17" s="503">
        <f t="shared" ref="AB17:AB19" si="16">AB18*$AC$16</f>
        <v>39.140625</v>
      </c>
      <c r="AC17" s="504">
        <v>39.1</v>
      </c>
      <c r="AD17" s="505">
        <v>78.3</v>
      </c>
      <c r="AE17" s="506">
        <v>117.4</v>
      </c>
      <c r="AF17" s="506">
        <v>156.6</v>
      </c>
      <c r="AG17" s="507">
        <v>195.7</v>
      </c>
      <c r="AH17" s="273"/>
      <c r="AI17" s="494" t="str">
        <f t="shared" si="15"/>
        <v>RB - RISCO BAIXO</v>
      </c>
      <c r="AJ17" s="439">
        <v>7.5</v>
      </c>
      <c r="AK17" s="440" t="str">
        <f t="shared" si="8"/>
        <v>CN - CONTROLE NULO / FRACO</v>
      </c>
      <c r="AL17" s="428">
        <f t="shared" si="9"/>
        <v>0.8</v>
      </c>
      <c r="AM17" s="441" t="str">
        <f t="shared" si="10"/>
        <v>NOTA: 7.5 - CN - CONTROLE NULO / FRACO</v>
      </c>
      <c r="AN17" s="442">
        <f t="shared" si="11"/>
        <v>1.5</v>
      </c>
      <c r="AO17" s="439" t="str">
        <f t="shared" si="12"/>
        <v>RMB - RISCO MUITO BAIXO</v>
      </c>
      <c r="AP17" s="273"/>
      <c r="AQ17" s="431"/>
      <c r="AR17" s="431"/>
      <c r="AS17" s="431"/>
      <c r="AT17" s="431"/>
      <c r="AU17" s="431"/>
      <c r="AV17" s="431"/>
      <c r="AW17" s="431"/>
      <c r="AX17" s="273"/>
      <c r="AY17" s="351" t="s">
        <v>273</v>
      </c>
      <c r="AZ17" s="373"/>
      <c r="BA17" s="373" t="s">
        <v>264</v>
      </c>
      <c r="BB17" s="353" t="s">
        <v>271</v>
      </c>
    </row>
    <row r="18" ht="45.0" customHeight="1">
      <c r="A18" s="431"/>
      <c r="B18" s="374" t="s">
        <v>274</v>
      </c>
      <c r="C18" s="354" t="s">
        <v>274</v>
      </c>
      <c r="D18" s="355" t="s">
        <v>275</v>
      </c>
      <c r="E18" s="356"/>
      <c r="F18" s="458"/>
      <c r="G18" s="459" t="s">
        <v>214</v>
      </c>
      <c r="H18" s="359" t="s">
        <v>267</v>
      </c>
      <c r="I18" s="359" t="s">
        <v>240</v>
      </c>
      <c r="J18" s="446">
        <f t="shared" si="13"/>
        <v>27</v>
      </c>
      <c r="K18" s="447" t="str">
        <f t="shared" si="14"/>
        <v>CI - CONTROLE INSUFICIENTE</v>
      </c>
      <c r="L18" s="424"/>
      <c r="M18" s="273"/>
      <c r="N18" s="435" t="s">
        <v>276</v>
      </c>
      <c r="O18" s="280"/>
      <c r="P18" s="280"/>
      <c r="Q18" s="280"/>
      <c r="R18" s="281"/>
      <c r="S18" s="431"/>
      <c r="T18" s="431"/>
      <c r="U18" s="431"/>
      <c r="V18" s="358">
        <v>3.0</v>
      </c>
      <c r="W18" s="359">
        <v>4.0</v>
      </c>
      <c r="X18" s="333" t="str">
        <f t="shared" si="5"/>
        <v>34</v>
      </c>
      <c r="Y18" s="334">
        <f>$AE$18</f>
        <v>47</v>
      </c>
      <c r="Z18" s="466" t="s">
        <v>130</v>
      </c>
      <c r="AA18" s="273"/>
      <c r="AB18" s="503">
        <f t="shared" si="16"/>
        <v>15.65625</v>
      </c>
      <c r="AC18" s="508">
        <v>15.7</v>
      </c>
      <c r="AD18" s="509">
        <v>31.3</v>
      </c>
      <c r="AE18" s="509">
        <v>47.0</v>
      </c>
      <c r="AF18" s="510">
        <v>62.6</v>
      </c>
      <c r="AG18" s="511">
        <v>78.3</v>
      </c>
      <c r="AH18" s="273"/>
      <c r="AI18" s="512" t="str">
        <f t="shared" ref="AI18:AI21" si="17">$AD$15</f>
        <v>RM - RISCO MÉDIO</v>
      </c>
      <c r="AJ18" s="439">
        <v>10.0</v>
      </c>
      <c r="AK18" s="440" t="str">
        <f t="shared" si="8"/>
        <v>CN - CONTROLE NULO / FRACO</v>
      </c>
      <c r="AL18" s="428">
        <f t="shared" si="9"/>
        <v>0.8</v>
      </c>
      <c r="AM18" s="441" t="str">
        <f t="shared" si="10"/>
        <v>NOTA: 10 - CN - CONTROLE NULO / FRACO</v>
      </c>
      <c r="AN18" s="442">
        <f t="shared" si="11"/>
        <v>2</v>
      </c>
      <c r="AO18" s="439" t="str">
        <f t="shared" si="12"/>
        <v>RMB - RISCO MUITO BAIXO</v>
      </c>
      <c r="AP18" s="273"/>
      <c r="AQ18" s="513" t="s">
        <v>277</v>
      </c>
      <c r="AR18" s="431"/>
      <c r="AS18" s="431"/>
      <c r="AT18" s="431"/>
      <c r="AU18" s="431"/>
      <c r="AV18" s="431"/>
      <c r="AW18" s="431"/>
      <c r="AX18" s="273"/>
      <c r="AY18" s="351" t="s">
        <v>278</v>
      </c>
      <c r="AZ18" s="373"/>
      <c r="BA18" s="373" t="s">
        <v>152</v>
      </c>
      <c r="BB18" s="353" t="s">
        <v>271</v>
      </c>
    </row>
    <row r="19" ht="45.0" customHeight="1">
      <c r="A19" s="431"/>
      <c r="B19" s="374" t="s">
        <v>279</v>
      </c>
      <c r="C19" s="354"/>
      <c r="D19" s="355"/>
      <c r="E19" s="356"/>
      <c r="F19" s="458"/>
      <c r="G19" s="459" t="s">
        <v>214</v>
      </c>
      <c r="H19" s="359" t="s">
        <v>267</v>
      </c>
      <c r="I19" s="359" t="s">
        <v>250</v>
      </c>
      <c r="J19" s="446">
        <f t="shared" si="13"/>
        <v>52</v>
      </c>
      <c r="K19" s="447" t="str">
        <f t="shared" si="14"/>
        <v>CB - CONTROLE SATISFATÓRIO</v>
      </c>
      <c r="L19" s="424"/>
      <c r="M19" s="273"/>
      <c r="N19" s="449" t="s">
        <v>217</v>
      </c>
      <c r="O19" s="514" t="s">
        <v>280</v>
      </c>
      <c r="P19" s="515" t="s">
        <v>281</v>
      </c>
      <c r="Q19" s="452" t="s">
        <v>282</v>
      </c>
      <c r="R19" s="453" t="s">
        <v>283</v>
      </c>
      <c r="S19" s="431"/>
      <c r="T19" s="516" t="s">
        <v>208</v>
      </c>
      <c r="U19" s="431"/>
      <c r="V19" s="407">
        <v>3.0</v>
      </c>
      <c r="W19" s="408">
        <v>5.0</v>
      </c>
      <c r="X19" s="409" t="str">
        <f t="shared" si="5"/>
        <v>35</v>
      </c>
      <c r="Y19" s="410">
        <f>$AE$17</f>
        <v>117.4</v>
      </c>
      <c r="Z19" s="517" t="s">
        <v>132</v>
      </c>
      <c r="AA19" s="273"/>
      <c r="AB19" s="503">
        <f t="shared" si="16"/>
        <v>6.2625</v>
      </c>
      <c r="AC19" s="518">
        <v>6.3</v>
      </c>
      <c r="AD19" s="519">
        <v>12.5</v>
      </c>
      <c r="AE19" s="519">
        <v>18.8</v>
      </c>
      <c r="AF19" s="509">
        <v>25.1</v>
      </c>
      <c r="AG19" s="520">
        <v>31.3</v>
      </c>
      <c r="AH19" s="273"/>
      <c r="AI19" s="512" t="str">
        <f t="shared" si="17"/>
        <v>RM - RISCO MÉDIO</v>
      </c>
      <c r="AJ19" s="439">
        <v>12.5</v>
      </c>
      <c r="AK19" s="440" t="str">
        <f t="shared" si="8"/>
        <v>CN - CONTROLE NULO / FRACO</v>
      </c>
      <c r="AL19" s="428">
        <f t="shared" si="9"/>
        <v>0.8</v>
      </c>
      <c r="AM19" s="441" t="str">
        <f t="shared" si="10"/>
        <v>NOTA: 12.5 - CN - CONTROLE NULO / FRACO</v>
      </c>
      <c r="AN19" s="442">
        <f t="shared" si="11"/>
        <v>2.5</v>
      </c>
      <c r="AO19" s="439" t="str">
        <f t="shared" si="12"/>
        <v>RMB - RISCO MUITO BAIXO</v>
      </c>
      <c r="AP19" s="273"/>
      <c r="AQ19" s="310"/>
      <c r="AR19" s="431"/>
      <c r="AS19" s="431"/>
      <c r="AT19" s="431"/>
      <c r="AU19" s="431"/>
      <c r="AV19" s="431"/>
      <c r="AW19" s="431"/>
      <c r="AX19" s="273"/>
      <c r="AY19" s="351" t="s">
        <v>284</v>
      </c>
      <c r="AZ19" s="373"/>
      <c r="BA19" s="373" t="s">
        <v>152</v>
      </c>
      <c r="BB19" s="353" t="s">
        <v>153</v>
      </c>
    </row>
    <row r="20" ht="45.0" customHeight="1">
      <c r="A20" s="431"/>
      <c r="B20" s="374"/>
      <c r="C20" s="354"/>
      <c r="D20" s="355"/>
      <c r="E20" s="356"/>
      <c r="F20" s="443"/>
      <c r="G20" s="459" t="s">
        <v>214</v>
      </c>
      <c r="H20" s="359" t="s">
        <v>285</v>
      </c>
      <c r="I20" s="460" t="s">
        <v>216</v>
      </c>
      <c r="J20" s="446">
        <f t="shared" si="13"/>
        <v>10</v>
      </c>
      <c r="K20" s="447" t="str">
        <f t="shared" si="14"/>
        <v>CN - CONTROLE NULO / FRACO</v>
      </c>
      <c r="L20" s="424"/>
      <c r="M20" s="273"/>
      <c r="N20" s="357"/>
      <c r="O20" s="477" t="s">
        <v>286</v>
      </c>
      <c r="P20" s="478" t="s">
        <v>287</v>
      </c>
      <c r="Q20" s="463" t="s">
        <v>288</v>
      </c>
      <c r="R20" s="464" t="s">
        <v>289</v>
      </c>
      <c r="S20" s="431"/>
      <c r="T20" s="521" t="s">
        <v>222</v>
      </c>
      <c r="U20" s="431"/>
      <c r="V20" s="331">
        <v>4.0</v>
      </c>
      <c r="W20" s="332">
        <v>1.0</v>
      </c>
      <c r="X20" s="333" t="str">
        <f t="shared" si="5"/>
        <v>41</v>
      </c>
      <c r="Y20" s="334">
        <f>$AF$21</f>
        <v>4</v>
      </c>
      <c r="Z20" s="335" t="s">
        <v>141</v>
      </c>
      <c r="AA20" s="273"/>
      <c r="AB20" s="522">
        <v>2.505</v>
      </c>
      <c r="AC20" s="523">
        <v>2.5</v>
      </c>
      <c r="AD20" s="524">
        <v>5.0</v>
      </c>
      <c r="AE20" s="524">
        <v>7.5</v>
      </c>
      <c r="AF20" s="519">
        <v>10.0</v>
      </c>
      <c r="AG20" s="525">
        <v>12.5</v>
      </c>
      <c r="AH20" s="273"/>
      <c r="AI20" s="512" t="str">
        <f t="shared" si="17"/>
        <v>RM - RISCO MÉDIO</v>
      </c>
      <c r="AJ20" s="439">
        <v>15.7</v>
      </c>
      <c r="AK20" s="440" t="str">
        <f t="shared" si="8"/>
        <v>CN - CONTROLE NULO / FRACO</v>
      </c>
      <c r="AL20" s="428">
        <f t="shared" si="9"/>
        <v>0.8</v>
      </c>
      <c r="AM20" s="441" t="str">
        <f t="shared" si="10"/>
        <v>NOTA: 15.7 - CN - CONTROLE NULO / FRACO</v>
      </c>
      <c r="AN20" s="442">
        <f t="shared" si="11"/>
        <v>3.14</v>
      </c>
      <c r="AO20" s="439" t="str">
        <f t="shared" si="12"/>
        <v>RMB - RISCO MUITO BAIXO</v>
      </c>
      <c r="AP20" s="273"/>
      <c r="AQ20" s="526" t="s">
        <v>80</v>
      </c>
      <c r="AR20" s="431"/>
      <c r="AS20" s="431"/>
      <c r="AT20" s="431"/>
      <c r="AU20" s="431"/>
      <c r="AV20" s="431"/>
      <c r="AW20" s="431"/>
      <c r="AX20" s="273"/>
      <c r="AY20" s="351" t="s">
        <v>290</v>
      </c>
      <c r="AZ20" s="373"/>
      <c r="BA20" s="373" t="s">
        <v>152</v>
      </c>
      <c r="BB20" s="353" t="s">
        <v>271</v>
      </c>
    </row>
    <row r="21" ht="45.0" customHeight="1">
      <c r="A21" s="431"/>
      <c r="B21" s="374"/>
      <c r="C21" s="354"/>
      <c r="D21" s="355"/>
      <c r="E21" s="356"/>
      <c r="F21" s="443"/>
      <c r="G21" s="459" t="s">
        <v>214</v>
      </c>
      <c r="H21" s="359" t="s">
        <v>285</v>
      </c>
      <c r="I21" s="359" t="s">
        <v>228</v>
      </c>
      <c r="J21" s="446">
        <f t="shared" si="13"/>
        <v>15</v>
      </c>
      <c r="K21" s="447" t="str">
        <f t="shared" si="14"/>
        <v>CN - CONTROLE NULO / FRACO</v>
      </c>
      <c r="L21" s="424"/>
      <c r="M21" s="273"/>
      <c r="N21" s="357"/>
      <c r="O21" s="477" t="s">
        <v>291</v>
      </c>
      <c r="P21" s="527" t="s">
        <v>292</v>
      </c>
      <c r="Q21" s="462" t="s">
        <v>293</v>
      </c>
      <c r="R21" s="479" t="s">
        <v>294</v>
      </c>
      <c r="S21" s="431"/>
      <c r="T21" s="528" t="s">
        <v>233</v>
      </c>
      <c r="U21" s="431"/>
      <c r="V21" s="358">
        <v>4.0</v>
      </c>
      <c r="W21" s="359">
        <v>2.0</v>
      </c>
      <c r="X21" s="333" t="str">
        <f t="shared" si="5"/>
        <v>42</v>
      </c>
      <c r="Y21" s="334">
        <f>$AF$20</f>
        <v>10</v>
      </c>
      <c r="Z21" s="397" t="s">
        <v>129</v>
      </c>
      <c r="AA21" s="273"/>
      <c r="AB21" s="522">
        <v>1.0</v>
      </c>
      <c r="AC21" s="529">
        <v>1.0</v>
      </c>
      <c r="AD21" s="530">
        <v>2.0</v>
      </c>
      <c r="AE21" s="530">
        <v>3.0</v>
      </c>
      <c r="AF21" s="530">
        <v>4.0</v>
      </c>
      <c r="AG21" s="531">
        <v>5.0</v>
      </c>
      <c r="AH21" s="273"/>
      <c r="AI21" s="512" t="str">
        <f t="shared" si="17"/>
        <v>RM - RISCO MÉDIO</v>
      </c>
      <c r="AJ21" s="439">
        <v>18.8</v>
      </c>
      <c r="AK21" s="440" t="str">
        <f t="shared" si="8"/>
        <v>CN - CONTROLE NULO / FRACO</v>
      </c>
      <c r="AL21" s="428">
        <f t="shared" si="9"/>
        <v>0.8</v>
      </c>
      <c r="AM21" s="441" t="str">
        <f t="shared" si="10"/>
        <v>NOTA: 18.8 - CN - CONTROLE NULO / FRACO</v>
      </c>
      <c r="AN21" s="442">
        <f t="shared" si="11"/>
        <v>3.76</v>
      </c>
      <c r="AO21" s="439" t="str">
        <f t="shared" si="12"/>
        <v>RMB - RISCO MUITO BAIXO</v>
      </c>
      <c r="AP21" s="273"/>
      <c r="AQ21" s="532" t="s">
        <v>81</v>
      </c>
      <c r="AR21" s="431"/>
      <c r="AS21" s="431"/>
      <c r="AT21" s="431"/>
      <c r="AU21" s="431"/>
      <c r="AV21" s="431"/>
      <c r="AW21" s="431"/>
      <c r="AX21" s="273"/>
      <c r="AY21" s="351" t="s">
        <v>295</v>
      </c>
      <c r="AZ21" s="373"/>
      <c r="BA21" s="373" t="s">
        <v>264</v>
      </c>
      <c r="BB21" s="353" t="s">
        <v>165</v>
      </c>
    </row>
    <row r="22" ht="45.0" customHeight="1">
      <c r="A22" s="431"/>
      <c r="B22" s="374"/>
      <c r="C22" s="354"/>
      <c r="D22" s="355"/>
      <c r="E22" s="356"/>
      <c r="F22" s="443"/>
      <c r="G22" s="459" t="s">
        <v>214</v>
      </c>
      <c r="H22" s="359" t="s">
        <v>285</v>
      </c>
      <c r="I22" s="359" t="s">
        <v>240</v>
      </c>
      <c r="J22" s="446">
        <f t="shared" si="13"/>
        <v>35</v>
      </c>
      <c r="K22" s="447" t="str">
        <f t="shared" si="14"/>
        <v>CR - CONTROLE REGULAR</v>
      </c>
      <c r="L22" s="424"/>
      <c r="M22" s="273"/>
      <c r="N22" s="310"/>
      <c r="O22" s="489" t="s">
        <v>296</v>
      </c>
      <c r="P22" s="490" t="s">
        <v>297</v>
      </c>
      <c r="Q22" s="491" t="s">
        <v>298</v>
      </c>
      <c r="R22" s="533" t="s">
        <v>299</v>
      </c>
      <c r="S22" s="431"/>
      <c r="T22" s="534" t="s">
        <v>245</v>
      </c>
      <c r="U22" s="431"/>
      <c r="V22" s="358">
        <v>4.0</v>
      </c>
      <c r="W22" s="359">
        <v>3.0</v>
      </c>
      <c r="X22" s="333" t="str">
        <f t="shared" si="5"/>
        <v>43</v>
      </c>
      <c r="Y22" s="334">
        <f>$AF$19</f>
        <v>25.1</v>
      </c>
      <c r="Z22" s="466" t="s">
        <v>130</v>
      </c>
      <c r="AA22" s="273"/>
      <c r="AB22" s="273"/>
      <c r="AC22" s="535">
        <v>1.0</v>
      </c>
      <c r="AD22" s="535">
        <v>2.0</v>
      </c>
      <c r="AE22" s="535">
        <v>3.0</v>
      </c>
      <c r="AF22" s="535">
        <v>4.0</v>
      </c>
      <c r="AG22" s="535">
        <v>5.0</v>
      </c>
      <c r="AH22" s="273"/>
      <c r="AI22" s="536" t="str">
        <f t="shared" ref="AI22:AI25" si="18">$AE$15</f>
        <v>RA - RISCO ALTO</v>
      </c>
      <c r="AJ22" s="439">
        <v>25.1</v>
      </c>
      <c r="AK22" s="440" t="str">
        <f t="shared" si="8"/>
        <v>CN - CONTROLE NULO / FRACO</v>
      </c>
      <c r="AL22" s="428">
        <f t="shared" si="9"/>
        <v>0.8</v>
      </c>
      <c r="AM22" s="441" t="str">
        <f t="shared" si="10"/>
        <v>NOTA: 25.1 - CN - CONTROLE NULO / FRACO</v>
      </c>
      <c r="AN22" s="442">
        <f t="shared" si="11"/>
        <v>5.02</v>
      </c>
      <c r="AO22" s="439" t="str">
        <f t="shared" si="12"/>
        <v>RB - RISCO BAIXO</v>
      </c>
      <c r="AP22" s="273"/>
      <c r="AQ22" s="537" t="s">
        <v>82</v>
      </c>
      <c r="AR22" s="431"/>
      <c r="AS22" s="431"/>
      <c r="AT22" s="431"/>
      <c r="AU22" s="431"/>
      <c r="AV22" s="431"/>
      <c r="AW22" s="431"/>
      <c r="AX22" s="273"/>
      <c r="AY22" s="351" t="s">
        <v>300</v>
      </c>
      <c r="AZ22" s="373"/>
      <c r="BA22" s="373" t="s">
        <v>177</v>
      </c>
      <c r="BB22" s="353" t="s">
        <v>165</v>
      </c>
    </row>
    <row r="23" ht="45.0" customHeight="1">
      <c r="A23" s="431"/>
      <c r="B23" s="374"/>
      <c r="C23" s="354"/>
      <c r="D23" s="355"/>
      <c r="E23" s="356"/>
      <c r="F23" s="443"/>
      <c r="G23" s="459" t="s">
        <v>214</v>
      </c>
      <c r="H23" s="359" t="s">
        <v>285</v>
      </c>
      <c r="I23" s="359" t="s">
        <v>250</v>
      </c>
      <c r="J23" s="446">
        <f t="shared" si="13"/>
        <v>60</v>
      </c>
      <c r="K23" s="447" t="str">
        <f t="shared" si="14"/>
        <v>CB - CONTROLE SATISFATÓRIO</v>
      </c>
      <c r="L23" s="424"/>
      <c r="M23" s="273"/>
      <c r="N23" s="393" t="s">
        <v>183</v>
      </c>
      <c r="O23" s="394" t="s">
        <v>301</v>
      </c>
      <c r="P23" s="395"/>
      <c r="Q23" s="395"/>
      <c r="R23" s="396"/>
      <c r="S23" s="431"/>
      <c r="T23" s="538" t="s">
        <v>255</v>
      </c>
      <c r="U23" s="431"/>
      <c r="V23" s="358">
        <v>4.0</v>
      </c>
      <c r="W23" s="359">
        <v>4.0</v>
      </c>
      <c r="X23" s="333" t="str">
        <f t="shared" si="5"/>
        <v>44</v>
      </c>
      <c r="Y23" s="334">
        <f>$AF$18</f>
        <v>62.6</v>
      </c>
      <c r="Z23" s="539" t="s">
        <v>131</v>
      </c>
      <c r="AA23" s="273"/>
      <c r="AB23" s="279" t="s">
        <v>115</v>
      </c>
      <c r="AC23" s="280"/>
      <c r="AD23" s="280"/>
      <c r="AE23" s="280"/>
      <c r="AF23" s="280"/>
      <c r="AG23" s="281"/>
      <c r="AH23" s="273"/>
      <c r="AI23" s="536" t="str">
        <f t="shared" si="18"/>
        <v>RA - RISCO ALTO</v>
      </c>
      <c r="AJ23" s="439">
        <v>31.3</v>
      </c>
      <c r="AK23" s="440" t="str">
        <f t="shared" si="8"/>
        <v>CN - CONTROLE NULO / FRACO</v>
      </c>
      <c r="AL23" s="428">
        <f t="shared" si="9"/>
        <v>0.8</v>
      </c>
      <c r="AM23" s="441" t="str">
        <f t="shared" si="10"/>
        <v>NOTA: 31.3 - CN - CONTROLE NULO / FRACO</v>
      </c>
      <c r="AN23" s="442">
        <f t="shared" si="11"/>
        <v>6.26</v>
      </c>
      <c r="AO23" s="439" t="str">
        <f t="shared" si="12"/>
        <v>RB - RISCO BAIXO</v>
      </c>
      <c r="AP23" s="273"/>
      <c r="AQ23" s="540" t="s">
        <v>83</v>
      </c>
      <c r="AR23" s="431"/>
      <c r="AS23" s="431"/>
      <c r="AT23" s="431"/>
      <c r="AU23" s="431"/>
      <c r="AV23" s="431"/>
      <c r="AW23" s="431"/>
      <c r="AX23" s="273"/>
      <c r="AY23" s="351" t="s">
        <v>302</v>
      </c>
      <c r="AZ23" s="373"/>
      <c r="BA23" s="373" t="s">
        <v>152</v>
      </c>
      <c r="BB23" s="353" t="s">
        <v>153</v>
      </c>
    </row>
    <row r="24" ht="45.0" customHeight="1">
      <c r="A24" s="431"/>
      <c r="B24" s="541"/>
      <c r="C24" s="542"/>
      <c r="D24" s="543"/>
      <c r="E24" s="392"/>
      <c r="F24" s="443"/>
      <c r="G24" s="459" t="s">
        <v>214</v>
      </c>
      <c r="H24" s="359" t="s">
        <v>303</v>
      </c>
      <c r="I24" s="460" t="s">
        <v>216</v>
      </c>
      <c r="J24" s="446">
        <f t="shared" si="13"/>
        <v>20</v>
      </c>
      <c r="K24" s="447" t="str">
        <f t="shared" si="14"/>
        <v>CI - CONTROLE INSUFICIENTE</v>
      </c>
      <c r="L24" s="424"/>
      <c r="M24" s="273"/>
      <c r="N24" s="274"/>
      <c r="O24" s="274"/>
      <c r="P24" s="274"/>
      <c r="Q24" s="431"/>
      <c r="R24" s="431"/>
      <c r="S24" s="431"/>
      <c r="T24" s="431"/>
      <c r="U24" s="431"/>
      <c r="V24" s="407">
        <v>4.0</v>
      </c>
      <c r="W24" s="408">
        <v>5.0</v>
      </c>
      <c r="X24" s="409" t="str">
        <f t="shared" si="5"/>
        <v>45</v>
      </c>
      <c r="Y24" s="410">
        <f>$AF$17</f>
        <v>156.6</v>
      </c>
      <c r="Z24" s="517" t="s">
        <v>132</v>
      </c>
      <c r="AA24" s="273"/>
      <c r="AB24" s="294" t="s">
        <v>142</v>
      </c>
      <c r="AC24" s="544">
        <v>5.0</v>
      </c>
      <c r="AD24" s="545">
        <v>10.0</v>
      </c>
      <c r="AE24" s="546">
        <v>15.0</v>
      </c>
      <c r="AF24" s="547">
        <v>20.0</v>
      </c>
      <c r="AG24" s="548">
        <v>25.0</v>
      </c>
      <c r="AH24" s="273"/>
      <c r="AI24" s="536" t="str">
        <f t="shared" si="18"/>
        <v>RA - RISCO ALTO</v>
      </c>
      <c r="AJ24" s="549">
        <v>39.1</v>
      </c>
      <c r="AK24" s="440" t="str">
        <f t="shared" si="8"/>
        <v>CN - CONTROLE NULO / FRACO</v>
      </c>
      <c r="AL24" s="428">
        <f t="shared" si="9"/>
        <v>0.8</v>
      </c>
      <c r="AM24" s="441" t="str">
        <f t="shared" si="10"/>
        <v>NOTA: 39.1 - CN - CONTROLE NULO / FRACO</v>
      </c>
      <c r="AN24" s="442">
        <f t="shared" si="11"/>
        <v>7.82</v>
      </c>
      <c r="AO24" s="439" t="str">
        <f t="shared" si="12"/>
        <v>RB - RISCO BAIXO</v>
      </c>
      <c r="AP24" s="273"/>
      <c r="AQ24" s="431"/>
      <c r="AR24" s="431"/>
      <c r="AS24" s="431"/>
      <c r="AT24" s="431"/>
      <c r="AU24" s="431"/>
      <c r="AV24" s="431"/>
      <c r="AW24" s="431"/>
      <c r="AX24" s="273"/>
      <c r="AY24" s="351" t="s">
        <v>304</v>
      </c>
      <c r="AZ24" s="373"/>
      <c r="BA24" s="373" t="s">
        <v>264</v>
      </c>
      <c r="BB24" s="353" t="s">
        <v>305</v>
      </c>
    </row>
    <row r="25" ht="45.0" customHeight="1">
      <c r="A25" s="431"/>
      <c r="B25" s="550" t="s">
        <v>211</v>
      </c>
      <c r="C25" s="550" t="s">
        <v>306</v>
      </c>
      <c r="D25" s="551"/>
      <c r="E25" s="551"/>
      <c r="F25" s="443"/>
      <c r="G25" s="459" t="s">
        <v>214</v>
      </c>
      <c r="H25" s="359" t="s">
        <v>303</v>
      </c>
      <c r="I25" s="359" t="s">
        <v>228</v>
      </c>
      <c r="J25" s="446">
        <f t="shared" si="13"/>
        <v>25</v>
      </c>
      <c r="K25" s="447" t="str">
        <f t="shared" si="14"/>
        <v>CI - CONTROLE INSUFICIENTE</v>
      </c>
      <c r="L25" s="424"/>
      <c r="M25" s="274"/>
      <c r="N25" s="435" t="s">
        <v>307</v>
      </c>
      <c r="O25" s="280"/>
      <c r="P25" s="280"/>
      <c r="Q25" s="280"/>
      <c r="R25" s="281"/>
      <c r="S25" s="431"/>
      <c r="T25" s="431"/>
      <c r="U25" s="431"/>
      <c r="V25" s="331">
        <v>5.0</v>
      </c>
      <c r="W25" s="332">
        <v>1.0</v>
      </c>
      <c r="X25" s="333" t="str">
        <f t="shared" si="5"/>
        <v>51</v>
      </c>
      <c r="Y25" s="334">
        <f>$AG$21</f>
        <v>5</v>
      </c>
      <c r="Z25" s="552" t="s">
        <v>128</v>
      </c>
      <c r="AA25" s="273"/>
      <c r="AB25" s="357"/>
      <c r="AC25" s="553">
        <v>4.0</v>
      </c>
      <c r="AD25" s="554">
        <v>8.0</v>
      </c>
      <c r="AE25" s="555">
        <v>12.0</v>
      </c>
      <c r="AF25" s="556">
        <v>16.0</v>
      </c>
      <c r="AG25" s="557">
        <v>20.0</v>
      </c>
      <c r="AH25" s="273"/>
      <c r="AI25" s="536" t="str">
        <f t="shared" si="18"/>
        <v>RA - RISCO ALTO</v>
      </c>
      <c r="AJ25" s="549">
        <v>47.0</v>
      </c>
      <c r="AK25" s="440" t="str">
        <f t="shared" si="8"/>
        <v>CN - CONTROLE NULO / FRACO</v>
      </c>
      <c r="AL25" s="428">
        <f t="shared" si="9"/>
        <v>0.8</v>
      </c>
      <c r="AM25" s="441" t="str">
        <f t="shared" si="10"/>
        <v>NOTA: 47 - CN - CONTROLE NULO / FRACO</v>
      </c>
      <c r="AN25" s="442">
        <f t="shared" si="11"/>
        <v>9.4</v>
      </c>
      <c r="AO25" s="439" t="str">
        <f t="shared" si="12"/>
        <v>RM - RISCO MÉDIO</v>
      </c>
      <c r="AP25" s="273"/>
      <c r="AQ25" s="431"/>
      <c r="AR25" s="431"/>
      <c r="AS25" s="431"/>
      <c r="AT25" s="431"/>
      <c r="AU25" s="431"/>
      <c r="AV25" s="431"/>
      <c r="AW25" s="431"/>
      <c r="AX25" s="273"/>
      <c r="AY25" s="351" t="s">
        <v>308</v>
      </c>
      <c r="AZ25" s="373"/>
      <c r="BA25" s="373" t="s">
        <v>177</v>
      </c>
      <c r="BB25" s="353" t="s">
        <v>165</v>
      </c>
    </row>
    <row r="26" ht="45.0" customHeight="1">
      <c r="A26" s="431"/>
      <c r="B26" s="550" t="s">
        <v>211</v>
      </c>
      <c r="C26" s="550" t="s">
        <v>309</v>
      </c>
      <c r="D26" s="551"/>
      <c r="E26" s="551"/>
      <c r="F26" s="443"/>
      <c r="G26" s="459" t="s">
        <v>214</v>
      </c>
      <c r="H26" s="359" t="s">
        <v>303</v>
      </c>
      <c r="I26" s="359" t="s">
        <v>240</v>
      </c>
      <c r="J26" s="446">
        <f t="shared" si="13"/>
        <v>45</v>
      </c>
      <c r="K26" s="447" t="str">
        <f t="shared" si="14"/>
        <v>CR - CONTROLE REGULAR</v>
      </c>
      <c r="L26" s="424"/>
      <c r="M26" s="274"/>
      <c r="N26" s="558" t="s">
        <v>268</v>
      </c>
      <c r="O26" s="514" t="s">
        <v>310</v>
      </c>
      <c r="P26" s="515" t="s">
        <v>311</v>
      </c>
      <c r="Q26" s="559" t="s">
        <v>312</v>
      </c>
      <c r="R26" s="453" t="s">
        <v>313</v>
      </c>
      <c r="S26" s="431"/>
      <c r="T26" s="516" t="s">
        <v>208</v>
      </c>
      <c r="U26" s="431"/>
      <c r="V26" s="358">
        <v>5.0</v>
      </c>
      <c r="W26" s="359">
        <v>2.0</v>
      </c>
      <c r="X26" s="333" t="str">
        <f t="shared" si="5"/>
        <v>52</v>
      </c>
      <c r="Y26" s="334">
        <f>$AG$20</f>
        <v>12.5</v>
      </c>
      <c r="Z26" s="397" t="s">
        <v>129</v>
      </c>
      <c r="AA26" s="273"/>
      <c r="AB26" s="357"/>
      <c r="AC26" s="560">
        <v>3.0</v>
      </c>
      <c r="AD26" s="561">
        <v>6.0</v>
      </c>
      <c r="AE26" s="562">
        <v>9.0</v>
      </c>
      <c r="AF26" s="555">
        <v>12.0</v>
      </c>
      <c r="AG26" s="563">
        <v>15.0</v>
      </c>
      <c r="AH26" s="273"/>
      <c r="AI26" s="564" t="str">
        <f t="shared" ref="AI26:AI27" si="19">$AF$15</f>
        <v>RMA - RISCO MUITO ALTO</v>
      </c>
      <c r="AJ26" s="439">
        <v>62.6</v>
      </c>
      <c r="AK26" s="440" t="str">
        <f t="shared" si="8"/>
        <v>CN - CONTROLE NULO / FRACO</v>
      </c>
      <c r="AL26" s="428">
        <f t="shared" si="9"/>
        <v>0.8</v>
      </c>
      <c r="AM26" s="441" t="str">
        <f t="shared" si="10"/>
        <v>NOTA: 62.6 - CN - CONTROLE NULO / FRACO</v>
      </c>
      <c r="AN26" s="442">
        <f t="shared" si="11"/>
        <v>12.52</v>
      </c>
      <c r="AO26" s="439" t="str">
        <f t="shared" si="12"/>
        <v>RM - RISCO MÉDIO</v>
      </c>
      <c r="AP26" s="273"/>
      <c r="AQ26" s="431"/>
      <c r="AR26" s="431"/>
      <c r="AS26" s="431"/>
      <c r="AT26" s="431"/>
      <c r="AU26" s="431"/>
      <c r="AV26" s="431"/>
      <c r="AW26" s="431"/>
      <c r="AX26" s="273"/>
      <c r="AY26" s="351" t="s">
        <v>314</v>
      </c>
      <c r="AZ26" s="373"/>
      <c r="BA26" s="373" t="s">
        <v>177</v>
      </c>
      <c r="BB26" s="353" t="s">
        <v>165</v>
      </c>
    </row>
    <row r="27" ht="45.0" customHeight="1">
      <c r="A27" s="431"/>
      <c r="B27" s="550"/>
      <c r="C27" s="550"/>
      <c r="D27" s="551"/>
      <c r="E27" s="551"/>
      <c r="F27" s="443"/>
      <c r="G27" s="565" t="s">
        <v>214</v>
      </c>
      <c r="H27" s="408" t="s">
        <v>303</v>
      </c>
      <c r="I27" s="408" t="s">
        <v>250</v>
      </c>
      <c r="J27" s="566">
        <f t="shared" si="13"/>
        <v>70</v>
      </c>
      <c r="K27" s="567" t="str">
        <f t="shared" si="14"/>
        <v>CF - CONTROLE FORTE</v>
      </c>
      <c r="L27" s="424"/>
      <c r="M27" s="274"/>
      <c r="N27" s="357"/>
      <c r="O27" s="477" t="s">
        <v>315</v>
      </c>
      <c r="P27" s="478" t="s">
        <v>316</v>
      </c>
      <c r="Q27" s="462" t="s">
        <v>317</v>
      </c>
      <c r="R27" s="464" t="s">
        <v>318</v>
      </c>
      <c r="S27" s="431"/>
      <c r="T27" s="521" t="s">
        <v>222</v>
      </c>
      <c r="U27" s="431"/>
      <c r="V27" s="358">
        <v>5.0</v>
      </c>
      <c r="W27" s="359">
        <v>3.0</v>
      </c>
      <c r="X27" s="333" t="str">
        <f t="shared" si="5"/>
        <v>53</v>
      </c>
      <c r="Y27" s="334">
        <f>$AG$19</f>
        <v>31.3</v>
      </c>
      <c r="Z27" s="466" t="s">
        <v>130</v>
      </c>
      <c r="AA27" s="273"/>
      <c r="AB27" s="357"/>
      <c r="AC27" s="568">
        <v>2.0</v>
      </c>
      <c r="AD27" s="569">
        <v>4.0</v>
      </c>
      <c r="AE27" s="569">
        <v>6.0</v>
      </c>
      <c r="AF27" s="562">
        <v>8.0</v>
      </c>
      <c r="AG27" s="570">
        <v>10.0</v>
      </c>
      <c r="AH27" s="273"/>
      <c r="AI27" s="564" t="str">
        <f t="shared" si="19"/>
        <v>RMA - RISCO MUITO ALTO</v>
      </c>
      <c r="AJ27" s="439">
        <v>78.3</v>
      </c>
      <c r="AK27" s="440" t="str">
        <f t="shared" si="8"/>
        <v>CN - CONTROLE NULO / FRACO</v>
      </c>
      <c r="AL27" s="428">
        <f t="shared" si="9"/>
        <v>0.8</v>
      </c>
      <c r="AM27" s="441" t="str">
        <f t="shared" si="10"/>
        <v>NOTA: 78.3 - CN - CONTROLE NULO / FRACO</v>
      </c>
      <c r="AN27" s="442">
        <f t="shared" si="11"/>
        <v>15.66</v>
      </c>
      <c r="AO27" s="439" t="str">
        <f t="shared" si="12"/>
        <v>RM - RISCO MÉDIO</v>
      </c>
      <c r="AP27" s="273"/>
      <c r="AQ27" s="431"/>
      <c r="AR27" s="431"/>
      <c r="AS27" s="431"/>
      <c r="AT27" s="431"/>
      <c r="AU27" s="431"/>
      <c r="AV27" s="431"/>
      <c r="AW27" s="431"/>
      <c r="AX27" s="273"/>
      <c r="AY27" s="351"/>
      <c r="AZ27" s="373"/>
      <c r="BA27" s="373"/>
      <c r="BB27" s="353"/>
    </row>
    <row r="28" ht="45.0" customHeight="1">
      <c r="A28" s="431"/>
      <c r="B28" s="551"/>
      <c r="C28" s="551"/>
      <c r="D28" s="551"/>
      <c r="E28" s="551"/>
      <c r="F28" s="443"/>
      <c r="G28" s="571" t="s">
        <v>319</v>
      </c>
      <c r="H28" s="572" t="s">
        <v>215</v>
      </c>
      <c r="I28" s="572" t="s">
        <v>216</v>
      </c>
      <c r="J28" s="573">
        <f t="shared" si="13"/>
        <v>1</v>
      </c>
      <c r="K28" s="574" t="str">
        <f t="shared" si="14"/>
        <v>CN - CONTROLE NULO / FRACO</v>
      </c>
      <c r="L28" s="424"/>
      <c r="M28" s="274"/>
      <c r="N28" s="357"/>
      <c r="O28" s="477" t="s">
        <v>320</v>
      </c>
      <c r="P28" s="527" t="s">
        <v>321</v>
      </c>
      <c r="Q28" s="478" t="s">
        <v>322</v>
      </c>
      <c r="R28" s="479" t="s">
        <v>323</v>
      </c>
      <c r="S28" s="431"/>
      <c r="T28" s="528" t="s">
        <v>233</v>
      </c>
      <c r="U28" s="431"/>
      <c r="V28" s="358">
        <v>5.0</v>
      </c>
      <c r="W28" s="359">
        <v>4.0</v>
      </c>
      <c r="X28" s="333" t="str">
        <f t="shared" si="5"/>
        <v>54</v>
      </c>
      <c r="Y28" s="334">
        <f>$AG$18</f>
        <v>78.3</v>
      </c>
      <c r="Z28" s="539" t="s">
        <v>131</v>
      </c>
      <c r="AA28" s="273"/>
      <c r="AB28" s="310"/>
      <c r="AC28" s="575">
        <v>1.0</v>
      </c>
      <c r="AD28" s="576">
        <v>2.0</v>
      </c>
      <c r="AE28" s="576">
        <v>3.0</v>
      </c>
      <c r="AF28" s="577">
        <v>4.0</v>
      </c>
      <c r="AG28" s="578">
        <v>5.0</v>
      </c>
      <c r="AH28" s="273"/>
      <c r="AI28" s="579" t="str">
        <f t="shared" ref="AI28:AI30" si="20">$AG$15</f>
        <v>RC - RISCO CRÍTICO</v>
      </c>
      <c r="AJ28" s="439">
        <v>117.4</v>
      </c>
      <c r="AK28" s="440" t="str">
        <f t="shared" si="8"/>
        <v>CN - CONTROLE NULO / FRACO</v>
      </c>
      <c r="AL28" s="428">
        <f t="shared" si="9"/>
        <v>0.8</v>
      </c>
      <c r="AM28" s="441" t="str">
        <f t="shared" si="10"/>
        <v>NOTA: 117.4 - CN - CONTROLE NULO / FRACO</v>
      </c>
      <c r="AN28" s="442">
        <f t="shared" si="11"/>
        <v>23.48</v>
      </c>
      <c r="AO28" s="439" t="str">
        <f t="shared" si="12"/>
        <v>RM - RISCO MÉDIO</v>
      </c>
      <c r="AP28" s="273"/>
      <c r="AQ28" s="431"/>
      <c r="AR28" s="431"/>
      <c r="AS28" s="431"/>
      <c r="AT28" s="431"/>
      <c r="AU28" s="431"/>
      <c r="AV28" s="431"/>
      <c r="AW28" s="431"/>
      <c r="AX28" s="273"/>
      <c r="AY28" s="351"/>
      <c r="AZ28" s="373"/>
      <c r="BA28" s="373"/>
      <c r="BB28" s="353"/>
    </row>
    <row r="29" ht="45.0" customHeight="1">
      <c r="A29" s="431"/>
      <c r="B29" s="551"/>
      <c r="C29" s="551"/>
      <c r="D29" s="551"/>
      <c r="E29" s="551"/>
      <c r="F29" s="458"/>
      <c r="G29" s="358" t="s">
        <v>319</v>
      </c>
      <c r="H29" s="460" t="s">
        <v>215</v>
      </c>
      <c r="I29" s="359" t="s">
        <v>228</v>
      </c>
      <c r="J29" s="446">
        <f t="shared" si="13"/>
        <v>6</v>
      </c>
      <c r="K29" s="447" t="str">
        <f t="shared" si="14"/>
        <v>CN - CONTROLE NULO / FRACO</v>
      </c>
      <c r="L29" s="424"/>
      <c r="M29" s="274"/>
      <c r="N29" s="310"/>
      <c r="O29" s="489" t="s">
        <v>324</v>
      </c>
      <c r="P29" s="490" t="s">
        <v>325</v>
      </c>
      <c r="Q29" s="490" t="s">
        <v>326</v>
      </c>
      <c r="R29" s="492" t="s">
        <v>327</v>
      </c>
      <c r="S29" s="431"/>
      <c r="T29" s="534" t="s">
        <v>245</v>
      </c>
      <c r="U29" s="431"/>
      <c r="V29" s="407">
        <v>5.0</v>
      </c>
      <c r="W29" s="408">
        <v>5.0</v>
      </c>
      <c r="X29" s="409" t="str">
        <f t="shared" si="5"/>
        <v>55</v>
      </c>
      <c r="Y29" s="410">
        <f>$AG$17</f>
        <v>195.7</v>
      </c>
      <c r="Z29" s="517" t="s">
        <v>132</v>
      </c>
      <c r="AA29" s="273"/>
      <c r="AB29" s="393" t="s">
        <v>183</v>
      </c>
      <c r="AC29" s="394" t="s">
        <v>203</v>
      </c>
      <c r="AD29" s="395"/>
      <c r="AE29" s="395"/>
      <c r="AF29" s="395"/>
      <c r="AG29" s="396"/>
      <c r="AH29" s="273"/>
      <c r="AI29" s="579" t="str">
        <f t="shared" si="20"/>
        <v>RC - RISCO CRÍTICO</v>
      </c>
      <c r="AJ29" s="439">
        <v>156.6</v>
      </c>
      <c r="AK29" s="440" t="str">
        <f t="shared" si="8"/>
        <v>CN - CONTROLE NULO / FRACO</v>
      </c>
      <c r="AL29" s="428">
        <f t="shared" si="9"/>
        <v>0.8</v>
      </c>
      <c r="AM29" s="441" t="str">
        <f t="shared" si="10"/>
        <v>NOTA: 156.6 - CN - CONTROLE NULO / FRACO</v>
      </c>
      <c r="AN29" s="442">
        <f t="shared" si="11"/>
        <v>31.32</v>
      </c>
      <c r="AO29" s="439" t="str">
        <f t="shared" si="12"/>
        <v>RA - RISCO ALTO</v>
      </c>
      <c r="AP29" s="273"/>
      <c r="AQ29" s="431"/>
      <c r="AR29" s="431"/>
      <c r="AS29" s="431"/>
      <c r="AT29" s="431"/>
      <c r="AU29" s="431"/>
      <c r="AV29" s="431"/>
      <c r="AW29" s="431"/>
      <c r="AX29" s="273"/>
      <c r="AY29" s="351"/>
      <c r="AZ29" s="373"/>
      <c r="BA29" s="373"/>
      <c r="BB29" s="353"/>
    </row>
    <row r="30" ht="45.0" customHeight="1">
      <c r="A30" s="431"/>
      <c r="B30" s="551"/>
      <c r="C30" s="551"/>
      <c r="D30" s="551"/>
      <c r="E30" s="551"/>
      <c r="F30" s="458"/>
      <c r="G30" s="358" t="s">
        <v>319</v>
      </c>
      <c r="H30" s="460" t="s">
        <v>215</v>
      </c>
      <c r="I30" s="359" t="s">
        <v>240</v>
      </c>
      <c r="J30" s="446">
        <f t="shared" si="13"/>
        <v>26</v>
      </c>
      <c r="K30" s="447" t="str">
        <f t="shared" si="14"/>
        <v>CI - CONTROLE INSUFICIENTE</v>
      </c>
      <c r="L30" s="424"/>
      <c r="M30" s="274"/>
      <c r="N30" s="393" t="s">
        <v>183</v>
      </c>
      <c r="O30" s="394" t="s">
        <v>301</v>
      </c>
      <c r="P30" s="395"/>
      <c r="Q30" s="395"/>
      <c r="R30" s="396"/>
      <c r="S30" s="431"/>
      <c r="T30" s="538" t="s">
        <v>255</v>
      </c>
      <c r="U30" s="431"/>
      <c r="V30" s="431"/>
      <c r="W30" s="431"/>
      <c r="X30" s="431"/>
      <c r="Y30" s="431"/>
      <c r="Z30" s="431"/>
      <c r="AA30" s="273"/>
      <c r="AB30" s="431"/>
      <c r="AC30" s="431"/>
      <c r="AD30" s="431"/>
      <c r="AE30" s="431"/>
      <c r="AF30" s="431"/>
      <c r="AG30" s="431"/>
      <c r="AH30" s="273"/>
      <c r="AI30" s="579" t="str">
        <f t="shared" si="20"/>
        <v>RC - RISCO CRÍTICO</v>
      </c>
      <c r="AJ30" s="580">
        <v>195.7</v>
      </c>
      <c r="AK30" s="440" t="str">
        <f t="shared" si="8"/>
        <v>CN - CONTROLE NULO / FRACO</v>
      </c>
      <c r="AL30" s="581">
        <f t="shared" si="9"/>
        <v>0.8</v>
      </c>
      <c r="AM30" s="582" t="str">
        <f t="shared" si="10"/>
        <v>NOTA: 195.7 - CN - CONTROLE NULO / FRACO</v>
      </c>
      <c r="AN30" s="583">
        <f t="shared" si="11"/>
        <v>39.14</v>
      </c>
      <c r="AO30" s="580" t="str">
        <f t="shared" si="12"/>
        <v>RA - RISCO ALTO</v>
      </c>
      <c r="AP30" s="273"/>
      <c r="AQ30" s="431"/>
      <c r="AR30" s="431"/>
      <c r="AS30" s="431"/>
      <c r="AT30" s="431"/>
      <c r="AU30" s="431"/>
      <c r="AV30" s="431"/>
      <c r="AW30" s="431"/>
      <c r="AX30" s="273"/>
      <c r="AY30" s="351"/>
      <c r="AZ30" s="373"/>
      <c r="BA30" s="373"/>
      <c r="BB30" s="353"/>
    </row>
    <row r="31" ht="45.0" customHeight="1">
      <c r="A31" s="431"/>
      <c r="B31" s="431"/>
      <c r="C31" s="431"/>
      <c r="D31" s="431"/>
      <c r="E31" s="431"/>
      <c r="F31" s="458"/>
      <c r="G31" s="358" t="s">
        <v>319</v>
      </c>
      <c r="H31" s="359" t="s">
        <v>215</v>
      </c>
      <c r="I31" s="359" t="s">
        <v>250</v>
      </c>
      <c r="J31" s="446">
        <f t="shared" si="13"/>
        <v>51</v>
      </c>
      <c r="K31" s="447" t="str">
        <f t="shared" si="14"/>
        <v>CB - CONTROLE SATISFATÓRIO</v>
      </c>
      <c r="L31" s="424"/>
      <c r="M31" s="274"/>
      <c r="N31" s="274"/>
      <c r="O31" s="274"/>
      <c r="P31" s="274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273"/>
      <c r="AB31" s="431"/>
      <c r="AC31" s="431"/>
      <c r="AD31" s="431"/>
      <c r="AE31" s="431"/>
      <c r="AF31" s="431"/>
      <c r="AG31" s="431"/>
      <c r="AH31" s="273"/>
      <c r="AI31" s="425" t="str">
        <f t="shared" ref="AI31:AI35" si="21">$AB$15</f>
        <v>RMB - RISCO MUITO BAIXO</v>
      </c>
      <c r="AJ31" s="426">
        <v>1.0</v>
      </c>
      <c r="AK31" s="427" t="str">
        <f t="shared" ref="AK31:AK51" si="22">$O$33</f>
        <v>CI - CONTROLE INSUFICIENTE</v>
      </c>
      <c r="AL31" s="428">
        <f t="shared" si="9"/>
        <v>0.6</v>
      </c>
      <c r="AM31" s="429" t="str">
        <f t="shared" si="10"/>
        <v>NOTA: 1 - CI - CONTROLE INSUFICIENTE</v>
      </c>
      <c r="AN31" s="430">
        <f t="shared" si="11"/>
        <v>0.4</v>
      </c>
      <c r="AO31" s="426" t="str">
        <f t="shared" si="12"/>
        <v>RMB - RISCO MUITO BAIXO</v>
      </c>
      <c r="AP31" s="273"/>
      <c r="AQ31" s="431"/>
      <c r="AR31" s="431"/>
      <c r="AS31" s="431"/>
      <c r="AT31" s="431"/>
      <c r="AU31" s="431"/>
      <c r="AV31" s="431"/>
      <c r="AW31" s="431"/>
      <c r="AX31" s="273"/>
      <c r="AY31" s="351"/>
      <c r="AZ31" s="373"/>
      <c r="BA31" s="373"/>
      <c r="BB31" s="353"/>
    </row>
    <row r="32" ht="45.0" customHeight="1">
      <c r="A32" s="431"/>
      <c r="B32" s="431"/>
      <c r="C32" s="431"/>
      <c r="D32" s="431"/>
      <c r="E32" s="431"/>
      <c r="F32" s="443"/>
      <c r="G32" s="358" t="s">
        <v>319</v>
      </c>
      <c r="H32" s="359" t="s">
        <v>267</v>
      </c>
      <c r="I32" s="460" t="s">
        <v>216</v>
      </c>
      <c r="J32" s="446">
        <f t="shared" si="13"/>
        <v>3</v>
      </c>
      <c r="K32" s="447" t="str">
        <f t="shared" si="14"/>
        <v>CN - CONTROLE NULO / FRACO</v>
      </c>
      <c r="L32" s="424"/>
      <c r="M32" s="584"/>
      <c r="N32" s="279" t="s">
        <v>328</v>
      </c>
      <c r="O32" s="280"/>
      <c r="P32" s="280"/>
      <c r="Q32" s="280"/>
      <c r="R32" s="281"/>
      <c r="S32" s="431"/>
      <c r="T32" s="431"/>
      <c r="U32" s="431"/>
      <c r="V32" s="585" t="s">
        <v>329</v>
      </c>
      <c r="W32" s="586"/>
      <c r="X32" s="586"/>
      <c r="Y32" s="586"/>
      <c r="Z32" s="586"/>
      <c r="AA32" s="587"/>
      <c r="AB32" s="585" t="s">
        <v>330</v>
      </c>
      <c r="AC32" s="586"/>
      <c r="AD32" s="586"/>
      <c r="AE32" s="586"/>
      <c r="AF32" s="586"/>
      <c r="AG32" s="587"/>
      <c r="AH32" s="273"/>
      <c r="AI32" s="438" t="str">
        <f t="shared" si="21"/>
        <v>RMB - RISCO MUITO BAIXO</v>
      </c>
      <c r="AJ32" s="439">
        <v>2.0</v>
      </c>
      <c r="AK32" s="440" t="str">
        <f t="shared" si="22"/>
        <v>CI - CONTROLE INSUFICIENTE</v>
      </c>
      <c r="AL32" s="428">
        <f t="shared" si="9"/>
        <v>0.6</v>
      </c>
      <c r="AM32" s="441" t="str">
        <f t="shared" si="10"/>
        <v>NOTA: 2 - CI - CONTROLE INSUFICIENTE</v>
      </c>
      <c r="AN32" s="442">
        <f t="shared" si="11"/>
        <v>0.8</v>
      </c>
      <c r="AO32" s="439" t="str">
        <f t="shared" si="12"/>
        <v>RMB - RISCO MUITO BAIXO</v>
      </c>
      <c r="AP32" s="273"/>
      <c r="AQ32" s="585" t="s">
        <v>329</v>
      </c>
      <c r="AR32" s="586"/>
      <c r="AS32" s="586"/>
      <c r="AT32" s="586"/>
      <c r="AU32" s="587"/>
      <c r="AV32" s="431"/>
      <c r="AW32" s="431"/>
      <c r="AX32" s="273"/>
      <c r="AY32" s="351"/>
      <c r="AZ32" s="373"/>
      <c r="BA32" s="373"/>
      <c r="BB32" s="353"/>
    </row>
    <row r="33" ht="45.0" customHeight="1">
      <c r="A33" s="431"/>
      <c r="B33" s="431"/>
      <c r="C33" s="431"/>
      <c r="D33" s="431"/>
      <c r="E33" s="431"/>
      <c r="F33" s="588"/>
      <c r="G33" s="358" t="s">
        <v>319</v>
      </c>
      <c r="H33" s="359" t="s">
        <v>267</v>
      </c>
      <c r="I33" s="359" t="s">
        <v>228</v>
      </c>
      <c r="J33" s="446">
        <f t="shared" si="13"/>
        <v>8</v>
      </c>
      <c r="K33" s="447" t="str">
        <f t="shared" si="14"/>
        <v>CN - CONTROLE NULO / FRACO</v>
      </c>
      <c r="L33" s="424"/>
      <c r="M33" s="584"/>
      <c r="N33" s="589" t="s">
        <v>331</v>
      </c>
      <c r="O33" s="590" t="s">
        <v>332</v>
      </c>
      <c r="P33" s="591" t="s">
        <v>333</v>
      </c>
      <c r="Q33" s="592" t="s">
        <v>334</v>
      </c>
      <c r="R33" s="593" t="s">
        <v>335</v>
      </c>
      <c r="S33" s="431"/>
      <c r="T33" s="431"/>
      <c r="U33" s="431"/>
      <c r="V33" s="594" t="s">
        <v>119</v>
      </c>
      <c r="W33" s="595"/>
      <c r="X33" s="596" t="s">
        <v>120</v>
      </c>
      <c r="Y33" s="597"/>
      <c r="Z33" s="597"/>
      <c r="AA33" s="595"/>
      <c r="AB33" s="598" t="s">
        <v>336</v>
      </c>
      <c r="AC33" s="595"/>
      <c r="AD33" s="287" t="s">
        <v>337</v>
      </c>
      <c r="AE33" s="595"/>
      <c r="AF33" s="599" t="s">
        <v>338</v>
      </c>
      <c r="AG33" s="288"/>
      <c r="AH33" s="273"/>
      <c r="AI33" s="438" t="str">
        <f t="shared" si="21"/>
        <v>RMB - RISCO MUITO BAIXO</v>
      </c>
      <c r="AJ33" s="439">
        <v>2.5</v>
      </c>
      <c r="AK33" s="440" t="str">
        <f t="shared" si="22"/>
        <v>CI - CONTROLE INSUFICIENTE</v>
      </c>
      <c r="AL33" s="428">
        <f t="shared" si="9"/>
        <v>0.6</v>
      </c>
      <c r="AM33" s="441" t="str">
        <f t="shared" si="10"/>
        <v>NOTA: 2.5 - CI - CONTROLE INSUFICIENTE</v>
      </c>
      <c r="AN33" s="442">
        <f t="shared" si="11"/>
        <v>1</v>
      </c>
      <c r="AO33" s="439" t="str">
        <f t="shared" si="12"/>
        <v>RMB - RISCO MUITO BAIXO</v>
      </c>
      <c r="AP33" s="273"/>
      <c r="AQ33" s="285" t="s">
        <v>119</v>
      </c>
      <c r="AR33" s="287" t="s">
        <v>120</v>
      </c>
      <c r="AS33" s="595"/>
      <c r="AT33" s="600" t="s">
        <v>117</v>
      </c>
      <c r="AU33" s="288"/>
      <c r="AV33" s="431"/>
      <c r="AW33" s="431"/>
      <c r="AX33" s="273"/>
      <c r="AY33" s="351"/>
      <c r="AZ33" s="373"/>
      <c r="BA33" s="373"/>
      <c r="BB33" s="353"/>
    </row>
    <row r="34" ht="45.0" customHeight="1">
      <c r="A34" s="431"/>
      <c r="B34" s="431"/>
      <c r="C34" s="431"/>
      <c r="D34" s="431"/>
      <c r="E34" s="431"/>
      <c r="F34" s="458"/>
      <c r="G34" s="358" t="s">
        <v>319</v>
      </c>
      <c r="H34" s="359" t="s">
        <v>267</v>
      </c>
      <c r="I34" s="359" t="s">
        <v>240</v>
      </c>
      <c r="J34" s="446">
        <f t="shared" si="13"/>
        <v>28</v>
      </c>
      <c r="K34" s="447" t="str">
        <f t="shared" si="14"/>
        <v>CI - CONTROLE INSUFICIENTE</v>
      </c>
      <c r="L34" s="424"/>
      <c r="M34" s="584"/>
      <c r="N34" s="601">
        <f>$R$34/5</f>
        <v>16</v>
      </c>
      <c r="O34" s="602">
        <f t="shared" ref="O34:Q34" si="23">$R$34/5+N34</f>
        <v>32</v>
      </c>
      <c r="P34" s="602">
        <f t="shared" si="23"/>
        <v>48</v>
      </c>
      <c r="Q34" s="602">
        <f t="shared" si="23"/>
        <v>64</v>
      </c>
      <c r="R34" s="602">
        <f>R41+R45+R49</f>
        <v>80</v>
      </c>
      <c r="S34" s="603"/>
      <c r="T34" s="431"/>
      <c r="U34" s="431"/>
      <c r="V34" s="604" t="str">
        <f t="shared" ref="V34:V53" si="25">B5</f>
        <v>Legal</v>
      </c>
      <c r="W34" s="605"/>
      <c r="X34" s="606" t="str">
        <f t="shared" ref="X34:X53" si="26">C5</f>
        <v>Legal - Conformidade (Compliance)</v>
      </c>
      <c r="Y34" s="607"/>
      <c r="Z34" s="607"/>
      <c r="AA34" s="608"/>
      <c r="AB34" s="609">
        <v>1.0</v>
      </c>
      <c r="AC34" s="324"/>
      <c r="AD34" s="610">
        <v>2.0</v>
      </c>
      <c r="AE34" s="324"/>
      <c r="AF34" s="610">
        <v>3.0</v>
      </c>
      <c r="AG34" s="322"/>
      <c r="AH34" s="273"/>
      <c r="AI34" s="438" t="str">
        <f t="shared" si="21"/>
        <v>RMB - RISCO MUITO BAIXO</v>
      </c>
      <c r="AJ34" s="439">
        <v>3.0</v>
      </c>
      <c r="AK34" s="440" t="str">
        <f t="shared" si="22"/>
        <v>CI - CONTROLE INSUFICIENTE</v>
      </c>
      <c r="AL34" s="428">
        <f t="shared" si="9"/>
        <v>0.6</v>
      </c>
      <c r="AM34" s="441" t="str">
        <f t="shared" si="10"/>
        <v>NOTA: 3 - CI - CONTROLE INSUFICIENTE</v>
      </c>
      <c r="AN34" s="442">
        <f t="shared" si="11"/>
        <v>1.2</v>
      </c>
      <c r="AO34" s="439" t="str">
        <f t="shared" si="12"/>
        <v>RMB - RISCO MUITO BAIXO</v>
      </c>
      <c r="AP34" s="273"/>
      <c r="AQ34" s="604" t="str">
        <f t="shared" ref="AQ34:AR34" si="24">B5</f>
        <v>Legal</v>
      </c>
      <c r="AR34" s="606" t="str">
        <f t="shared" si="24"/>
        <v>Legal - Conformidade (Compliance)</v>
      </c>
      <c r="AS34" s="605"/>
      <c r="AT34" s="611" t="s">
        <v>149</v>
      </c>
      <c r="AU34" s="612"/>
      <c r="AV34" s="431"/>
      <c r="AW34" s="431"/>
      <c r="AX34" s="273"/>
      <c r="AY34" s="351"/>
      <c r="AZ34" s="373"/>
      <c r="BA34" s="373"/>
      <c r="BB34" s="353"/>
    </row>
    <row r="35" ht="45.0" customHeight="1">
      <c r="A35" s="431"/>
      <c r="B35" s="431"/>
      <c r="C35" s="431"/>
      <c r="D35" s="431"/>
      <c r="E35" s="431"/>
      <c r="F35" s="458"/>
      <c r="G35" s="358" t="s">
        <v>319</v>
      </c>
      <c r="H35" s="359" t="s">
        <v>267</v>
      </c>
      <c r="I35" s="359" t="s">
        <v>250</v>
      </c>
      <c r="J35" s="446">
        <f t="shared" si="13"/>
        <v>53</v>
      </c>
      <c r="K35" s="447" t="str">
        <f t="shared" si="14"/>
        <v>CB - CONTROLE SATISFATÓRIO</v>
      </c>
      <c r="L35" s="424"/>
      <c r="M35" s="584"/>
      <c r="N35" s="274"/>
      <c r="O35" s="274"/>
      <c r="P35" s="274"/>
      <c r="Q35" s="431"/>
      <c r="R35" s="431"/>
      <c r="S35" s="431"/>
      <c r="T35" s="431"/>
      <c r="U35" s="431"/>
      <c r="V35" s="613" t="str">
        <f t="shared" si="25"/>
        <v>Legal</v>
      </c>
      <c r="W35" s="614"/>
      <c r="X35" s="615" t="str">
        <f t="shared" si="26"/>
        <v>Legal - Integridade (Fraude/Corrupção)</v>
      </c>
      <c r="Y35" s="616"/>
      <c r="Z35" s="616"/>
      <c r="AA35" s="617"/>
      <c r="AB35" s="609">
        <v>1.0</v>
      </c>
      <c r="AC35" s="324"/>
      <c r="AD35" s="610">
        <v>2.0</v>
      </c>
      <c r="AE35" s="324"/>
      <c r="AF35" s="610">
        <v>3.0</v>
      </c>
      <c r="AG35" s="322"/>
      <c r="AH35" s="273"/>
      <c r="AI35" s="438" t="str">
        <f t="shared" si="21"/>
        <v>RMB - RISCO MUITO BAIXO</v>
      </c>
      <c r="AJ35" s="439">
        <v>4.0</v>
      </c>
      <c r="AK35" s="440" t="str">
        <f t="shared" si="22"/>
        <v>CI - CONTROLE INSUFICIENTE</v>
      </c>
      <c r="AL35" s="428">
        <f t="shared" si="9"/>
        <v>0.6</v>
      </c>
      <c r="AM35" s="441" t="str">
        <f t="shared" si="10"/>
        <v>NOTA: 4 - CI - CONTROLE INSUFICIENTE</v>
      </c>
      <c r="AN35" s="442">
        <f t="shared" si="11"/>
        <v>1.6</v>
      </c>
      <c r="AO35" s="439" t="str">
        <f t="shared" si="12"/>
        <v>RMB - RISCO MUITO BAIXO</v>
      </c>
      <c r="AP35" s="273"/>
      <c r="AQ35" s="604" t="str">
        <f t="shared" ref="AQ35:AR35" si="27">B6</f>
        <v>Legal</v>
      </c>
      <c r="AR35" s="606" t="str">
        <f t="shared" si="27"/>
        <v>Legal - Integridade (Fraude/Corrupção)</v>
      </c>
      <c r="AS35" s="605"/>
      <c r="AT35" s="611" t="s">
        <v>149</v>
      </c>
      <c r="AU35" s="612"/>
      <c r="AV35" s="431"/>
      <c r="AW35" s="431"/>
      <c r="AX35" s="273"/>
      <c r="AY35" s="351"/>
      <c r="AZ35" s="373"/>
      <c r="BA35" s="373"/>
      <c r="BB35" s="353"/>
    </row>
    <row r="36" ht="45.0" customHeight="1">
      <c r="A36" s="431"/>
      <c r="B36" s="431"/>
      <c r="C36" s="431"/>
      <c r="D36" s="431"/>
      <c r="E36" s="431"/>
      <c r="F36" s="443"/>
      <c r="G36" s="358" t="s">
        <v>319</v>
      </c>
      <c r="H36" s="359" t="s">
        <v>285</v>
      </c>
      <c r="I36" s="460" t="s">
        <v>216</v>
      </c>
      <c r="J36" s="446">
        <f t="shared" si="13"/>
        <v>11</v>
      </c>
      <c r="K36" s="447" t="str">
        <f t="shared" si="14"/>
        <v>CN - CONTROLE NULO / FRACO</v>
      </c>
      <c r="L36" s="424"/>
      <c r="M36" s="584"/>
      <c r="N36" s="279" t="s">
        <v>339</v>
      </c>
      <c r="O36" s="280"/>
      <c r="P36" s="280"/>
      <c r="Q36" s="280"/>
      <c r="R36" s="281"/>
      <c r="S36" s="431"/>
      <c r="U36" s="431"/>
      <c r="V36" s="613" t="str">
        <f t="shared" si="25"/>
        <v>Financeiro</v>
      </c>
      <c r="W36" s="614"/>
      <c r="X36" s="615" t="str">
        <f t="shared" si="26"/>
        <v>Financeiro - de Acréscimo de Despesa/DEA</v>
      </c>
      <c r="Y36" s="616"/>
      <c r="Z36" s="616"/>
      <c r="AA36" s="617"/>
      <c r="AB36" s="609">
        <v>3.0</v>
      </c>
      <c r="AC36" s="324"/>
      <c r="AD36" s="610">
        <v>2.0</v>
      </c>
      <c r="AE36" s="324"/>
      <c r="AF36" s="610">
        <v>1.0</v>
      </c>
      <c r="AG36" s="322"/>
      <c r="AH36" s="273"/>
      <c r="AI36" s="494" t="str">
        <f t="shared" ref="AI36:AI38" si="29">$AC$15</f>
        <v>RB - RISCO BAIXO</v>
      </c>
      <c r="AJ36" s="439">
        <v>5.0</v>
      </c>
      <c r="AK36" s="440" t="str">
        <f t="shared" si="22"/>
        <v>CI - CONTROLE INSUFICIENTE</v>
      </c>
      <c r="AL36" s="428">
        <f t="shared" si="9"/>
        <v>0.6</v>
      </c>
      <c r="AM36" s="441" t="str">
        <f t="shared" si="10"/>
        <v>NOTA: 5 - CI - CONTROLE INSUFICIENTE</v>
      </c>
      <c r="AN36" s="442">
        <f t="shared" si="11"/>
        <v>2</v>
      </c>
      <c r="AO36" s="439" t="str">
        <f t="shared" si="12"/>
        <v>RMB - RISCO MUITO BAIXO</v>
      </c>
      <c r="AP36" s="273"/>
      <c r="AQ36" s="604" t="str">
        <f t="shared" ref="AQ36:AR36" si="28">B7</f>
        <v>Financeiro</v>
      </c>
      <c r="AR36" s="606" t="str">
        <f t="shared" si="28"/>
        <v>Financeiro - de Acréscimo de Despesa/DEA</v>
      </c>
      <c r="AS36" s="605"/>
      <c r="AT36" s="611" t="s">
        <v>149</v>
      </c>
      <c r="AU36" s="612"/>
      <c r="AV36" s="431"/>
      <c r="AW36" s="431"/>
      <c r="AX36" s="273"/>
      <c r="AY36" s="351"/>
      <c r="AZ36" s="373"/>
      <c r="BA36" s="373"/>
      <c r="BB36" s="353"/>
    </row>
    <row r="37" ht="45.0" customHeight="1">
      <c r="A37" s="431"/>
      <c r="B37" s="431"/>
      <c r="C37" s="431"/>
      <c r="D37" s="431"/>
      <c r="E37" s="431"/>
      <c r="F37" s="443"/>
      <c r="G37" s="358" t="s">
        <v>319</v>
      </c>
      <c r="H37" s="359" t="s">
        <v>285</v>
      </c>
      <c r="I37" s="359" t="s">
        <v>228</v>
      </c>
      <c r="J37" s="446">
        <f t="shared" si="13"/>
        <v>16</v>
      </c>
      <c r="K37" s="447" t="str">
        <f t="shared" si="14"/>
        <v>CN - CONTROLE NULO / FRACO</v>
      </c>
      <c r="L37" s="424"/>
      <c r="M37" s="584"/>
      <c r="N37" s="618" t="s">
        <v>119</v>
      </c>
      <c r="O37" s="618" t="s">
        <v>340</v>
      </c>
      <c r="P37" s="618" t="s">
        <v>341</v>
      </c>
      <c r="Q37" s="618" t="s">
        <v>72</v>
      </c>
      <c r="R37" s="618" t="s">
        <v>342</v>
      </c>
      <c r="T37" s="431"/>
      <c r="V37" s="613" t="str">
        <f t="shared" si="25"/>
        <v>Financeiro</v>
      </c>
      <c r="W37" s="614"/>
      <c r="X37" s="615" t="str">
        <f t="shared" si="26"/>
        <v>Financeiro - de Arrecadação</v>
      </c>
      <c r="Y37" s="616"/>
      <c r="Z37" s="616"/>
      <c r="AA37" s="617"/>
      <c r="AB37" s="609">
        <v>3.0</v>
      </c>
      <c r="AC37" s="324"/>
      <c r="AD37" s="610">
        <v>2.0</v>
      </c>
      <c r="AE37" s="324"/>
      <c r="AF37" s="610">
        <v>1.0</v>
      </c>
      <c r="AG37" s="322"/>
      <c r="AH37" s="273"/>
      <c r="AI37" s="494" t="str">
        <f t="shared" si="29"/>
        <v>RB - RISCO BAIXO</v>
      </c>
      <c r="AJ37" s="439">
        <v>6.3</v>
      </c>
      <c r="AK37" s="440" t="str">
        <f t="shared" si="22"/>
        <v>CI - CONTROLE INSUFICIENTE</v>
      </c>
      <c r="AL37" s="428">
        <f t="shared" si="9"/>
        <v>0.6</v>
      </c>
      <c r="AM37" s="441" t="str">
        <f t="shared" si="10"/>
        <v>NOTA: 6.3 - CI - CONTROLE INSUFICIENTE</v>
      </c>
      <c r="AN37" s="442">
        <f t="shared" si="11"/>
        <v>2.52</v>
      </c>
      <c r="AO37" s="439" t="str">
        <f t="shared" si="12"/>
        <v>RMB - RISCO MUITO BAIXO</v>
      </c>
      <c r="AP37" s="273"/>
      <c r="AQ37" s="604" t="str">
        <f t="shared" ref="AQ37:AR37" si="30">B8</f>
        <v>Financeiro</v>
      </c>
      <c r="AR37" s="606" t="str">
        <f t="shared" si="30"/>
        <v>Financeiro - de Arrecadação</v>
      </c>
      <c r="AS37" s="605"/>
      <c r="AT37" s="611" t="s">
        <v>149</v>
      </c>
      <c r="AU37" s="612"/>
      <c r="AV37" s="431"/>
      <c r="AW37" s="431"/>
      <c r="AX37" s="273"/>
      <c r="AY37" s="351"/>
      <c r="AZ37" s="373"/>
      <c r="BA37" s="373"/>
      <c r="BB37" s="353"/>
    </row>
    <row r="38" ht="45.0" customHeight="1">
      <c r="A38" s="431"/>
      <c r="B38" s="431"/>
      <c r="C38" s="431"/>
      <c r="D38" s="431"/>
      <c r="E38" s="431"/>
      <c r="F38" s="443"/>
      <c r="G38" s="358" t="s">
        <v>319</v>
      </c>
      <c r="H38" s="359" t="s">
        <v>285</v>
      </c>
      <c r="I38" s="359" t="s">
        <v>240</v>
      </c>
      <c r="J38" s="446">
        <f t="shared" si="13"/>
        <v>36</v>
      </c>
      <c r="K38" s="447" t="str">
        <f t="shared" si="14"/>
        <v>CR - CONTROLE REGULAR</v>
      </c>
      <c r="L38" s="424"/>
      <c r="M38" s="584"/>
      <c r="N38" s="619" t="s">
        <v>217</v>
      </c>
      <c r="O38" s="620" t="s">
        <v>214</v>
      </c>
      <c r="P38" s="621">
        <v>1.0</v>
      </c>
      <c r="Q38" s="621">
        <v>0.0</v>
      </c>
      <c r="R38" s="622">
        <f t="shared" ref="R38:R49" si="32">P38*Q38</f>
        <v>0</v>
      </c>
      <c r="S38" s="431"/>
      <c r="U38" s="431"/>
      <c r="V38" s="613" t="str">
        <f t="shared" si="25"/>
        <v>Financeiro</v>
      </c>
      <c r="W38" s="614"/>
      <c r="X38" s="615" t="str">
        <f t="shared" si="26"/>
        <v>Financeiro - Qualidade do Gasto</v>
      </c>
      <c r="Y38" s="616"/>
      <c r="Z38" s="616"/>
      <c r="AA38" s="617"/>
      <c r="AB38" s="609">
        <v>1.0</v>
      </c>
      <c r="AC38" s="324"/>
      <c r="AD38" s="610">
        <v>3.0</v>
      </c>
      <c r="AE38" s="324"/>
      <c r="AF38" s="610">
        <v>2.0</v>
      </c>
      <c r="AG38" s="322"/>
      <c r="AH38" s="273"/>
      <c r="AI38" s="494" t="str">
        <f t="shared" si="29"/>
        <v>RB - RISCO BAIXO</v>
      </c>
      <c r="AJ38" s="439">
        <v>7.5</v>
      </c>
      <c r="AK38" s="440" t="str">
        <f t="shared" si="22"/>
        <v>CI - CONTROLE INSUFICIENTE</v>
      </c>
      <c r="AL38" s="428">
        <f t="shared" si="9"/>
        <v>0.6</v>
      </c>
      <c r="AM38" s="441" t="str">
        <f t="shared" si="10"/>
        <v>NOTA: 7.5 - CI - CONTROLE INSUFICIENTE</v>
      </c>
      <c r="AN38" s="442">
        <f t="shared" si="11"/>
        <v>3</v>
      </c>
      <c r="AO38" s="439" t="str">
        <f t="shared" si="12"/>
        <v>RMB - RISCO MUITO BAIXO</v>
      </c>
      <c r="AP38" s="273"/>
      <c r="AQ38" s="604" t="str">
        <f t="shared" ref="AQ38:AR38" si="31">B9</f>
        <v>Financeiro</v>
      </c>
      <c r="AR38" s="606" t="str">
        <f t="shared" si="31"/>
        <v>Financeiro - Qualidade do Gasto</v>
      </c>
      <c r="AS38" s="605"/>
      <c r="AT38" s="611" t="s">
        <v>149</v>
      </c>
      <c r="AU38" s="612"/>
      <c r="AV38" s="431"/>
      <c r="AW38" s="431"/>
      <c r="AX38" s="273"/>
      <c r="AY38" s="351"/>
      <c r="AZ38" s="373"/>
      <c r="BA38" s="373"/>
      <c r="BB38" s="353"/>
    </row>
    <row r="39" ht="45.0" customHeight="1">
      <c r="A39" s="431"/>
      <c r="B39" s="431"/>
      <c r="C39" s="431"/>
      <c r="D39" s="431"/>
      <c r="E39" s="431"/>
      <c r="F39" s="443"/>
      <c r="G39" s="358" t="s">
        <v>319</v>
      </c>
      <c r="H39" s="359" t="s">
        <v>285</v>
      </c>
      <c r="I39" s="359" t="s">
        <v>250</v>
      </c>
      <c r="J39" s="446">
        <f t="shared" si="13"/>
        <v>61</v>
      </c>
      <c r="K39" s="447" t="str">
        <f t="shared" si="14"/>
        <v>CB - CONTROLE SATISFATÓRIO</v>
      </c>
      <c r="L39" s="424"/>
      <c r="M39" s="584"/>
      <c r="N39" s="623" t="s">
        <v>217</v>
      </c>
      <c r="O39" s="624" t="s">
        <v>319</v>
      </c>
      <c r="P39" s="624">
        <f t="shared" ref="P39:P41" si="34">$P$38</f>
        <v>1</v>
      </c>
      <c r="Q39" s="625">
        <v>1.0</v>
      </c>
      <c r="R39" s="626">
        <f t="shared" si="32"/>
        <v>1</v>
      </c>
      <c r="T39" s="431"/>
      <c r="V39" s="613" t="str">
        <f t="shared" si="25"/>
        <v>Estratégico</v>
      </c>
      <c r="W39" s="614"/>
      <c r="X39" s="615" t="str">
        <f t="shared" si="26"/>
        <v>Estratégico - Escolha da Estratégia</v>
      </c>
      <c r="Y39" s="616"/>
      <c r="Z39" s="616"/>
      <c r="AA39" s="617"/>
      <c r="AB39" s="609">
        <v>1.0</v>
      </c>
      <c r="AC39" s="324"/>
      <c r="AD39" s="610">
        <v>3.0</v>
      </c>
      <c r="AE39" s="324"/>
      <c r="AF39" s="610">
        <v>2.0</v>
      </c>
      <c r="AG39" s="322"/>
      <c r="AH39" s="273"/>
      <c r="AI39" s="512" t="str">
        <f t="shared" ref="AI39:AI42" si="35">$AD$15</f>
        <v>RM - RISCO MÉDIO</v>
      </c>
      <c r="AJ39" s="439">
        <v>10.0</v>
      </c>
      <c r="AK39" s="440" t="str">
        <f t="shared" si="22"/>
        <v>CI - CONTROLE INSUFICIENTE</v>
      </c>
      <c r="AL39" s="428">
        <f t="shared" si="9"/>
        <v>0.6</v>
      </c>
      <c r="AM39" s="441" t="str">
        <f t="shared" si="10"/>
        <v>NOTA: 10 - CI - CONTROLE INSUFICIENTE</v>
      </c>
      <c r="AN39" s="442">
        <f t="shared" si="11"/>
        <v>4</v>
      </c>
      <c r="AO39" s="439" t="str">
        <f t="shared" si="12"/>
        <v>RMB - RISCO MUITO BAIXO</v>
      </c>
      <c r="AP39" s="273"/>
      <c r="AQ39" s="604" t="str">
        <f t="shared" ref="AQ39:AR39" si="33">B10</f>
        <v>Estratégico</v>
      </c>
      <c r="AR39" s="606" t="str">
        <f t="shared" si="33"/>
        <v>Estratégico - Escolha da Estratégia</v>
      </c>
      <c r="AS39" s="605"/>
      <c r="AT39" s="611" t="s">
        <v>149</v>
      </c>
      <c r="AU39" s="612"/>
      <c r="AV39" s="431"/>
      <c r="AW39" s="431"/>
      <c r="AX39" s="273"/>
      <c r="AY39" s="351"/>
      <c r="AZ39" s="373"/>
      <c r="BA39" s="373"/>
      <c r="BB39" s="353"/>
    </row>
    <row r="40" ht="45.0" customHeight="1">
      <c r="A40" s="431"/>
      <c r="B40" s="431"/>
      <c r="C40" s="431"/>
      <c r="D40" s="431"/>
      <c r="E40" s="431"/>
      <c r="F40" s="443"/>
      <c r="G40" s="358" t="s">
        <v>319</v>
      </c>
      <c r="H40" s="359" t="s">
        <v>303</v>
      </c>
      <c r="I40" s="460" t="s">
        <v>216</v>
      </c>
      <c r="J40" s="446">
        <f t="shared" si="13"/>
        <v>21</v>
      </c>
      <c r="K40" s="447" t="str">
        <f t="shared" si="14"/>
        <v>CI - CONTROLE INSUFICIENTE</v>
      </c>
      <c r="L40" s="424"/>
      <c r="M40" s="584"/>
      <c r="N40" s="623" t="s">
        <v>217</v>
      </c>
      <c r="O40" s="624" t="s">
        <v>343</v>
      </c>
      <c r="P40" s="624">
        <f t="shared" si="34"/>
        <v>1</v>
      </c>
      <c r="Q40" s="625">
        <v>5.0</v>
      </c>
      <c r="R40" s="626">
        <f t="shared" si="32"/>
        <v>5</v>
      </c>
      <c r="S40" s="431"/>
      <c r="T40" s="431"/>
      <c r="U40" s="431"/>
      <c r="V40" s="613" t="str">
        <f t="shared" si="25"/>
        <v>Estratégico</v>
      </c>
      <c r="W40" s="614"/>
      <c r="X40" s="615" t="str">
        <f t="shared" si="26"/>
        <v>Estratégico - Objetivo do Órgão/Entidade</v>
      </c>
      <c r="Y40" s="616"/>
      <c r="Z40" s="616"/>
      <c r="AA40" s="617"/>
      <c r="AB40" s="609">
        <v>1.0</v>
      </c>
      <c r="AC40" s="324"/>
      <c r="AD40" s="610">
        <v>3.0</v>
      </c>
      <c r="AE40" s="324"/>
      <c r="AF40" s="610">
        <v>2.0</v>
      </c>
      <c r="AG40" s="322"/>
      <c r="AH40" s="273"/>
      <c r="AI40" s="512" t="str">
        <f t="shared" si="35"/>
        <v>RM - RISCO MÉDIO</v>
      </c>
      <c r="AJ40" s="439">
        <v>12.5</v>
      </c>
      <c r="AK40" s="440" t="str">
        <f t="shared" si="22"/>
        <v>CI - CONTROLE INSUFICIENTE</v>
      </c>
      <c r="AL40" s="428">
        <f t="shared" si="9"/>
        <v>0.6</v>
      </c>
      <c r="AM40" s="441" t="str">
        <f t="shared" si="10"/>
        <v>NOTA: 12.5 - CI - CONTROLE INSUFICIENTE</v>
      </c>
      <c r="AN40" s="442">
        <f t="shared" si="11"/>
        <v>5</v>
      </c>
      <c r="AO40" s="439" t="str">
        <f t="shared" si="12"/>
        <v>RB - RISCO BAIXO</v>
      </c>
      <c r="AP40" s="273"/>
      <c r="AQ40" s="604" t="str">
        <f t="shared" ref="AQ40:AR40" si="36">B11</f>
        <v>Estratégico</v>
      </c>
      <c r="AR40" s="606" t="str">
        <f t="shared" si="36"/>
        <v>Estratégico - Objetivo do Órgão/Entidade</v>
      </c>
      <c r="AS40" s="605"/>
      <c r="AT40" s="611" t="s">
        <v>149</v>
      </c>
      <c r="AU40" s="612"/>
      <c r="AV40" s="431"/>
      <c r="AW40" s="431"/>
      <c r="AX40" s="273"/>
      <c r="AY40" s="351"/>
      <c r="AZ40" s="373"/>
      <c r="BA40" s="373"/>
      <c r="BB40" s="353"/>
    </row>
    <row r="41" ht="45.0" customHeight="1">
      <c r="A41" s="431"/>
      <c r="B41" s="431"/>
      <c r="C41" s="431"/>
      <c r="D41" s="431"/>
      <c r="E41" s="431"/>
      <c r="F41" s="443"/>
      <c r="G41" s="358" t="s">
        <v>319</v>
      </c>
      <c r="H41" s="359" t="s">
        <v>303</v>
      </c>
      <c r="I41" s="359" t="s">
        <v>228</v>
      </c>
      <c r="J41" s="446">
        <f t="shared" si="13"/>
        <v>26</v>
      </c>
      <c r="K41" s="447" t="str">
        <f t="shared" si="14"/>
        <v>CI - CONTROLE INSUFICIENTE</v>
      </c>
      <c r="L41" s="424"/>
      <c r="M41" s="584"/>
      <c r="N41" s="627" t="s">
        <v>217</v>
      </c>
      <c r="O41" s="628" t="s">
        <v>344</v>
      </c>
      <c r="P41" s="628">
        <f t="shared" si="34"/>
        <v>1</v>
      </c>
      <c r="Q41" s="629">
        <v>10.0</v>
      </c>
      <c r="R41" s="630">
        <f t="shared" si="32"/>
        <v>10</v>
      </c>
      <c r="S41" s="431"/>
      <c r="T41" s="431"/>
      <c r="U41" s="431"/>
      <c r="V41" s="613" t="str">
        <f t="shared" si="25"/>
        <v>Operacional</v>
      </c>
      <c r="W41" s="614"/>
      <c r="X41" s="615" t="str">
        <f t="shared" si="26"/>
        <v>Operacional - Performance</v>
      </c>
      <c r="Y41" s="616"/>
      <c r="Z41" s="616"/>
      <c r="AA41" s="617"/>
      <c r="AB41" s="609">
        <v>1.0</v>
      </c>
      <c r="AC41" s="324"/>
      <c r="AD41" s="610">
        <v>3.0</v>
      </c>
      <c r="AE41" s="324"/>
      <c r="AF41" s="610">
        <v>2.0</v>
      </c>
      <c r="AG41" s="322"/>
      <c r="AH41" s="273"/>
      <c r="AI41" s="512" t="str">
        <f t="shared" si="35"/>
        <v>RM - RISCO MÉDIO</v>
      </c>
      <c r="AJ41" s="439">
        <v>15.7</v>
      </c>
      <c r="AK41" s="440" t="str">
        <f t="shared" si="22"/>
        <v>CI - CONTROLE INSUFICIENTE</v>
      </c>
      <c r="AL41" s="428">
        <f t="shared" si="9"/>
        <v>0.6</v>
      </c>
      <c r="AM41" s="441" t="str">
        <f t="shared" si="10"/>
        <v>NOTA: 15.7 - CI - CONTROLE INSUFICIENTE</v>
      </c>
      <c r="AN41" s="442">
        <f t="shared" si="11"/>
        <v>6.28</v>
      </c>
      <c r="AO41" s="439" t="str">
        <f t="shared" si="12"/>
        <v>RB - RISCO BAIXO</v>
      </c>
      <c r="AP41" s="273"/>
      <c r="AQ41" s="604" t="str">
        <f t="shared" ref="AQ41:AR41" si="37">B12</f>
        <v>Operacional</v>
      </c>
      <c r="AR41" s="606" t="str">
        <f t="shared" si="37"/>
        <v>Operacional - Performance</v>
      </c>
      <c r="AS41" s="605"/>
      <c r="AT41" s="611" t="s">
        <v>149</v>
      </c>
      <c r="AU41" s="612"/>
      <c r="AV41" s="431"/>
      <c r="AW41" s="431"/>
      <c r="AX41" s="273"/>
      <c r="AY41" s="351"/>
      <c r="AZ41" s="373"/>
      <c r="BA41" s="373"/>
      <c r="BB41" s="353"/>
    </row>
    <row r="42" ht="45.0" customHeight="1">
      <c r="A42" s="431"/>
      <c r="B42" s="431"/>
      <c r="C42" s="431"/>
      <c r="D42" s="431"/>
      <c r="E42" s="431"/>
      <c r="F42" s="443"/>
      <c r="G42" s="358" t="s">
        <v>319</v>
      </c>
      <c r="H42" s="359" t="s">
        <v>303</v>
      </c>
      <c r="I42" s="359" t="s">
        <v>240</v>
      </c>
      <c r="J42" s="446">
        <f t="shared" si="13"/>
        <v>46</v>
      </c>
      <c r="K42" s="447" t="str">
        <f t="shared" si="14"/>
        <v>CR - CONTROLE REGULAR</v>
      </c>
      <c r="L42" s="424"/>
      <c r="M42" s="584"/>
      <c r="N42" s="631" t="s">
        <v>268</v>
      </c>
      <c r="O42" s="632" t="s">
        <v>215</v>
      </c>
      <c r="P42" s="633">
        <v>2.0</v>
      </c>
      <c r="Q42" s="632">
        <f>$Q$38</f>
        <v>0</v>
      </c>
      <c r="R42" s="634">
        <f t="shared" si="32"/>
        <v>0</v>
      </c>
      <c r="S42" s="431"/>
      <c r="T42" s="431"/>
      <c r="U42" s="431"/>
      <c r="V42" s="613" t="str">
        <f t="shared" si="25"/>
        <v>Operacional</v>
      </c>
      <c r="W42" s="614"/>
      <c r="X42" s="615" t="str">
        <f t="shared" si="26"/>
        <v>Operacional - Objetivo do Processo</v>
      </c>
      <c r="Y42" s="616"/>
      <c r="Z42" s="616"/>
      <c r="AA42" s="617"/>
      <c r="AB42" s="609">
        <v>2.0</v>
      </c>
      <c r="AC42" s="324"/>
      <c r="AD42" s="610">
        <v>3.0</v>
      </c>
      <c r="AE42" s="324"/>
      <c r="AF42" s="610">
        <v>1.0</v>
      </c>
      <c r="AG42" s="322"/>
      <c r="AH42" s="273"/>
      <c r="AI42" s="512" t="str">
        <f t="shared" si="35"/>
        <v>RM - RISCO MÉDIO</v>
      </c>
      <c r="AJ42" s="439">
        <v>18.8</v>
      </c>
      <c r="AK42" s="440" t="str">
        <f t="shared" si="22"/>
        <v>CI - CONTROLE INSUFICIENTE</v>
      </c>
      <c r="AL42" s="428">
        <f t="shared" si="9"/>
        <v>0.6</v>
      </c>
      <c r="AM42" s="441" t="str">
        <f t="shared" si="10"/>
        <v>NOTA: 18.8 - CI - CONTROLE INSUFICIENTE</v>
      </c>
      <c r="AN42" s="442">
        <f t="shared" si="11"/>
        <v>7.52</v>
      </c>
      <c r="AO42" s="439" t="str">
        <f t="shared" si="12"/>
        <v>RB - RISCO BAIXO</v>
      </c>
      <c r="AP42" s="273"/>
      <c r="AQ42" s="604" t="str">
        <f t="shared" ref="AQ42:AR42" si="38">B13</f>
        <v>Operacional</v>
      </c>
      <c r="AR42" s="606" t="str">
        <f t="shared" si="38"/>
        <v>Operacional - Objetivo do Processo</v>
      </c>
      <c r="AS42" s="605"/>
      <c r="AT42" s="611" t="s">
        <v>149</v>
      </c>
      <c r="AU42" s="612"/>
      <c r="AV42" s="431"/>
      <c r="AW42" s="431"/>
      <c r="AX42" s="273"/>
      <c r="AY42" s="351"/>
      <c r="AZ42" s="373"/>
      <c r="BA42" s="373"/>
      <c r="BB42" s="353"/>
    </row>
    <row r="43" ht="45.0" customHeight="1">
      <c r="A43" s="431"/>
      <c r="B43" s="431"/>
      <c r="C43" s="431"/>
      <c r="D43" s="431"/>
      <c r="E43" s="431"/>
      <c r="F43" s="443"/>
      <c r="G43" s="407" t="s">
        <v>319</v>
      </c>
      <c r="H43" s="408" t="s">
        <v>303</v>
      </c>
      <c r="I43" s="408" t="s">
        <v>250</v>
      </c>
      <c r="J43" s="566">
        <f t="shared" si="13"/>
        <v>71</v>
      </c>
      <c r="K43" s="567" t="str">
        <f t="shared" si="14"/>
        <v>CF - CONTROLE FORTE</v>
      </c>
      <c r="L43" s="424"/>
      <c r="M43" s="584"/>
      <c r="N43" s="623" t="s">
        <v>268</v>
      </c>
      <c r="O43" s="624" t="s">
        <v>267</v>
      </c>
      <c r="P43" s="624">
        <f t="shared" ref="P43:P45" si="40">$P$42</f>
        <v>2</v>
      </c>
      <c r="Q43" s="624">
        <f>$Q$39</f>
        <v>1</v>
      </c>
      <c r="R43" s="626">
        <f t="shared" si="32"/>
        <v>2</v>
      </c>
      <c r="S43" s="431"/>
      <c r="T43" s="431"/>
      <c r="U43" s="431"/>
      <c r="V43" s="613" t="str">
        <f t="shared" si="25"/>
        <v>Operacional</v>
      </c>
      <c r="W43" s="614"/>
      <c r="X43" s="615" t="str">
        <f t="shared" si="26"/>
        <v>Operacional - Esforço da Gestão</v>
      </c>
      <c r="Y43" s="616"/>
      <c r="Z43" s="616"/>
      <c r="AA43" s="617"/>
      <c r="AB43" s="609">
        <v>2.0</v>
      </c>
      <c r="AC43" s="324"/>
      <c r="AD43" s="610">
        <v>3.0</v>
      </c>
      <c r="AE43" s="324"/>
      <c r="AF43" s="610">
        <v>1.0</v>
      </c>
      <c r="AG43" s="322"/>
      <c r="AH43" s="273"/>
      <c r="AI43" s="536" t="str">
        <f t="shared" ref="AI43:AI46" si="41">$AE$15</f>
        <v>RA - RISCO ALTO</v>
      </c>
      <c r="AJ43" s="439">
        <v>25.1</v>
      </c>
      <c r="AK43" s="440" t="str">
        <f t="shared" si="22"/>
        <v>CI - CONTROLE INSUFICIENTE</v>
      </c>
      <c r="AL43" s="428">
        <f t="shared" si="9"/>
        <v>0.6</v>
      </c>
      <c r="AM43" s="441" t="str">
        <f t="shared" si="10"/>
        <v>NOTA: 25.1 - CI - CONTROLE INSUFICIENTE</v>
      </c>
      <c r="AN43" s="442">
        <f t="shared" si="11"/>
        <v>10.04</v>
      </c>
      <c r="AO43" s="439" t="str">
        <f t="shared" si="12"/>
        <v>RM - RISCO MÉDIO</v>
      </c>
      <c r="AP43" s="273"/>
      <c r="AQ43" s="604" t="str">
        <f t="shared" ref="AQ43:AR43" si="39">B14</f>
        <v>Operacional</v>
      </c>
      <c r="AR43" s="606" t="str">
        <f t="shared" si="39"/>
        <v>Operacional - Esforço da Gestão</v>
      </c>
      <c r="AS43" s="605"/>
      <c r="AT43" s="611" t="s">
        <v>149</v>
      </c>
      <c r="AU43" s="612"/>
      <c r="AV43" s="431"/>
      <c r="AW43" s="431"/>
      <c r="AX43" s="273"/>
      <c r="AY43" s="351"/>
      <c r="AZ43" s="373"/>
      <c r="BA43" s="373"/>
      <c r="BB43" s="353"/>
    </row>
    <row r="44" ht="45.0" customHeight="1">
      <c r="A44" s="431"/>
      <c r="B44" s="431"/>
      <c r="C44" s="431"/>
      <c r="D44" s="431"/>
      <c r="E44" s="431"/>
      <c r="F44" s="443"/>
      <c r="G44" s="571" t="s">
        <v>343</v>
      </c>
      <c r="H44" s="572" t="s">
        <v>215</v>
      </c>
      <c r="I44" s="572" t="s">
        <v>216</v>
      </c>
      <c r="J44" s="573">
        <f t="shared" si="13"/>
        <v>5</v>
      </c>
      <c r="K44" s="574" t="str">
        <f t="shared" si="14"/>
        <v>CN - CONTROLE NULO / FRACO</v>
      </c>
      <c r="L44" s="424"/>
      <c r="M44" s="584"/>
      <c r="N44" s="623" t="s">
        <v>268</v>
      </c>
      <c r="O44" s="624" t="s">
        <v>285</v>
      </c>
      <c r="P44" s="624">
        <f t="shared" si="40"/>
        <v>2</v>
      </c>
      <c r="Q44" s="624">
        <f>$Q$40</f>
        <v>5</v>
      </c>
      <c r="R44" s="626">
        <f t="shared" si="32"/>
        <v>10</v>
      </c>
      <c r="S44" s="431"/>
      <c r="T44" s="431"/>
      <c r="U44" s="431"/>
      <c r="V44" s="613" t="str">
        <f t="shared" si="25"/>
        <v>Orçamentário</v>
      </c>
      <c r="W44" s="614"/>
      <c r="X44" s="615" t="str">
        <f t="shared" si="26"/>
        <v>Orçamentário</v>
      </c>
      <c r="Y44" s="616"/>
      <c r="Z44" s="616"/>
      <c r="AA44" s="617"/>
      <c r="AB44" s="609">
        <v>3.0</v>
      </c>
      <c r="AC44" s="324"/>
      <c r="AD44" s="610">
        <v>2.0</v>
      </c>
      <c r="AE44" s="324"/>
      <c r="AF44" s="610">
        <v>1.0</v>
      </c>
      <c r="AG44" s="322"/>
      <c r="AH44" s="273"/>
      <c r="AI44" s="536" t="str">
        <f t="shared" si="41"/>
        <v>RA - RISCO ALTO</v>
      </c>
      <c r="AJ44" s="439">
        <v>31.3</v>
      </c>
      <c r="AK44" s="440" t="str">
        <f t="shared" si="22"/>
        <v>CI - CONTROLE INSUFICIENTE</v>
      </c>
      <c r="AL44" s="428">
        <f t="shared" si="9"/>
        <v>0.6</v>
      </c>
      <c r="AM44" s="441" t="str">
        <f t="shared" si="10"/>
        <v>NOTA: 31.3 - CI - CONTROLE INSUFICIENTE</v>
      </c>
      <c r="AN44" s="442">
        <f t="shared" si="11"/>
        <v>12.52</v>
      </c>
      <c r="AO44" s="439" t="str">
        <f t="shared" si="12"/>
        <v>RM - RISCO MÉDIO</v>
      </c>
      <c r="AP44" s="273"/>
      <c r="AQ44" s="604" t="str">
        <f t="shared" ref="AQ44:AR44" si="42">B15</f>
        <v>Orçamentário</v>
      </c>
      <c r="AR44" s="606" t="str">
        <f t="shared" si="42"/>
        <v>Orçamentário</v>
      </c>
      <c r="AS44" s="605"/>
      <c r="AT44" s="611" t="s">
        <v>149</v>
      </c>
      <c r="AU44" s="612"/>
      <c r="AV44" s="431"/>
      <c r="AW44" s="431"/>
      <c r="AX44" s="273"/>
      <c r="AY44" s="351"/>
      <c r="AZ44" s="373"/>
      <c r="BA44" s="373"/>
      <c r="BB44" s="353"/>
    </row>
    <row r="45" ht="45.0" customHeight="1">
      <c r="A45" s="431"/>
      <c r="B45" s="431"/>
      <c r="C45" s="431"/>
      <c r="D45" s="431"/>
      <c r="E45" s="431"/>
      <c r="F45" s="443"/>
      <c r="G45" s="358" t="s">
        <v>343</v>
      </c>
      <c r="H45" s="460" t="s">
        <v>215</v>
      </c>
      <c r="I45" s="359" t="s">
        <v>228</v>
      </c>
      <c r="J45" s="446">
        <f t="shared" si="13"/>
        <v>10</v>
      </c>
      <c r="K45" s="447" t="str">
        <f t="shared" si="14"/>
        <v>CN - CONTROLE NULO / FRACO</v>
      </c>
      <c r="L45" s="424"/>
      <c r="M45" s="584"/>
      <c r="N45" s="627" t="s">
        <v>268</v>
      </c>
      <c r="O45" s="628" t="s">
        <v>303</v>
      </c>
      <c r="P45" s="628">
        <f t="shared" si="40"/>
        <v>2</v>
      </c>
      <c r="Q45" s="628">
        <f>$Q$41</f>
        <v>10</v>
      </c>
      <c r="R45" s="630">
        <f t="shared" si="32"/>
        <v>20</v>
      </c>
      <c r="S45" s="431"/>
      <c r="T45" s="431"/>
      <c r="U45" s="431"/>
      <c r="V45" s="613" t="str">
        <f t="shared" si="25"/>
        <v>Informacional</v>
      </c>
      <c r="W45" s="614"/>
      <c r="X45" s="615" t="str">
        <f t="shared" si="26"/>
        <v>Segurança da Informação</v>
      </c>
      <c r="Y45" s="616"/>
      <c r="Z45" s="616"/>
      <c r="AA45" s="617"/>
      <c r="AB45" s="609">
        <v>3.0</v>
      </c>
      <c r="AC45" s="324"/>
      <c r="AD45" s="610">
        <v>2.0</v>
      </c>
      <c r="AE45" s="324"/>
      <c r="AF45" s="610">
        <v>1.0</v>
      </c>
      <c r="AG45" s="322"/>
      <c r="AH45" s="273"/>
      <c r="AI45" s="536" t="str">
        <f t="shared" si="41"/>
        <v>RA - RISCO ALTO</v>
      </c>
      <c r="AJ45" s="549">
        <v>39.1</v>
      </c>
      <c r="AK45" s="440" t="str">
        <f t="shared" si="22"/>
        <v>CI - CONTROLE INSUFICIENTE</v>
      </c>
      <c r="AL45" s="428">
        <f t="shared" si="9"/>
        <v>0.6</v>
      </c>
      <c r="AM45" s="441" t="str">
        <f t="shared" si="10"/>
        <v>NOTA: 39.1 - CI - CONTROLE INSUFICIENTE</v>
      </c>
      <c r="AN45" s="442">
        <f t="shared" si="11"/>
        <v>15.64</v>
      </c>
      <c r="AO45" s="439" t="str">
        <f t="shared" si="12"/>
        <v>RM - RISCO MÉDIO</v>
      </c>
      <c r="AP45" s="273"/>
      <c r="AQ45" s="604" t="str">
        <f t="shared" ref="AQ45:AR45" si="43">B16</f>
        <v>Informacional</v>
      </c>
      <c r="AR45" s="606" t="str">
        <f t="shared" si="43"/>
        <v>Segurança da Informação</v>
      </c>
      <c r="AS45" s="605"/>
      <c r="AT45" s="611" t="s">
        <v>149</v>
      </c>
      <c r="AU45" s="612"/>
      <c r="AV45" s="431"/>
      <c r="AW45" s="431"/>
      <c r="AX45" s="273"/>
      <c r="AY45" s="635"/>
      <c r="AZ45" s="636"/>
      <c r="BA45" s="636"/>
      <c r="BB45" s="637"/>
    </row>
    <row r="46" ht="45.0" customHeight="1">
      <c r="A46" s="431"/>
      <c r="B46" s="431"/>
      <c r="C46" s="431"/>
      <c r="D46" s="431"/>
      <c r="E46" s="431"/>
      <c r="F46" s="458"/>
      <c r="G46" s="638" t="s">
        <v>343</v>
      </c>
      <c r="H46" s="460" t="s">
        <v>215</v>
      </c>
      <c r="I46" s="639" t="s">
        <v>240</v>
      </c>
      <c r="J46" s="640">
        <f t="shared" si="13"/>
        <v>30</v>
      </c>
      <c r="K46" s="447" t="str">
        <f t="shared" si="14"/>
        <v>CI - CONTROLE INSUFICIENTE</v>
      </c>
      <c r="L46" s="424"/>
      <c r="M46" s="584"/>
      <c r="N46" s="631" t="s">
        <v>301</v>
      </c>
      <c r="O46" s="632" t="s">
        <v>216</v>
      </c>
      <c r="P46" s="633">
        <v>5.0</v>
      </c>
      <c r="Q46" s="632">
        <f>$Q$38</f>
        <v>0</v>
      </c>
      <c r="R46" s="634">
        <f t="shared" si="32"/>
        <v>0</v>
      </c>
      <c r="S46" s="431"/>
      <c r="T46" s="431"/>
      <c r="U46" s="431"/>
      <c r="V46" s="613" t="str">
        <f t="shared" si="25"/>
        <v>Informacional</v>
      </c>
      <c r="W46" s="614"/>
      <c r="X46" s="615" t="str">
        <f t="shared" si="26"/>
        <v>Comunicação/Transparência</v>
      </c>
      <c r="Y46" s="616"/>
      <c r="Z46" s="616"/>
      <c r="AA46" s="617"/>
      <c r="AB46" s="609">
        <v>1.0</v>
      </c>
      <c r="AC46" s="324"/>
      <c r="AD46" s="610">
        <v>2.0</v>
      </c>
      <c r="AE46" s="324"/>
      <c r="AF46" s="610">
        <v>3.0</v>
      </c>
      <c r="AG46" s="322"/>
      <c r="AH46" s="431"/>
      <c r="AI46" s="536" t="str">
        <f t="shared" si="41"/>
        <v>RA - RISCO ALTO</v>
      </c>
      <c r="AJ46" s="549">
        <v>47.0</v>
      </c>
      <c r="AK46" s="440" t="str">
        <f t="shared" si="22"/>
        <v>CI - CONTROLE INSUFICIENTE</v>
      </c>
      <c r="AL46" s="428">
        <f t="shared" si="9"/>
        <v>0.6</v>
      </c>
      <c r="AM46" s="441" t="str">
        <f t="shared" si="10"/>
        <v>NOTA: 47 - CI - CONTROLE INSUFICIENTE</v>
      </c>
      <c r="AN46" s="442">
        <f t="shared" si="11"/>
        <v>18.8</v>
      </c>
      <c r="AO46" s="439" t="str">
        <f t="shared" si="12"/>
        <v>RM - RISCO MÉDIO</v>
      </c>
      <c r="AP46" s="431"/>
      <c r="AQ46" s="604" t="str">
        <f t="shared" ref="AQ46:AR46" si="44">B17</f>
        <v>Informacional</v>
      </c>
      <c r="AR46" s="606" t="str">
        <f t="shared" si="44"/>
        <v>Comunicação/Transparência</v>
      </c>
      <c r="AS46" s="605"/>
      <c r="AT46" s="611" t="s">
        <v>149</v>
      </c>
      <c r="AU46" s="612"/>
      <c r="AV46" s="431"/>
      <c r="AW46" s="431"/>
      <c r="AX46" s="431"/>
      <c r="AY46" s="431"/>
      <c r="AZ46" s="431"/>
      <c r="BA46" s="431"/>
      <c r="BB46" s="431"/>
    </row>
    <row r="47" ht="45.0" customHeight="1">
      <c r="A47" s="431"/>
      <c r="B47" s="431"/>
      <c r="C47" s="431"/>
      <c r="D47" s="431"/>
      <c r="E47" s="431"/>
      <c r="F47" s="458"/>
      <c r="G47" s="358" t="s">
        <v>343</v>
      </c>
      <c r="H47" s="460" t="s">
        <v>215</v>
      </c>
      <c r="I47" s="359" t="s">
        <v>250</v>
      </c>
      <c r="J47" s="446">
        <f t="shared" si="13"/>
        <v>55</v>
      </c>
      <c r="K47" s="447" t="str">
        <f t="shared" si="14"/>
        <v>CB - CONTROLE SATISFATÓRIO</v>
      </c>
      <c r="L47" s="424"/>
      <c r="M47" s="584"/>
      <c r="N47" s="623" t="s">
        <v>301</v>
      </c>
      <c r="O47" s="624" t="s">
        <v>228</v>
      </c>
      <c r="P47" s="624">
        <f t="shared" ref="P47:P49" si="46">$P$46</f>
        <v>5</v>
      </c>
      <c r="Q47" s="624">
        <f>$Q$39</f>
        <v>1</v>
      </c>
      <c r="R47" s="626">
        <f t="shared" si="32"/>
        <v>5</v>
      </c>
      <c r="S47" s="431"/>
      <c r="T47" s="431"/>
      <c r="U47" s="431"/>
      <c r="V47" s="613" t="str">
        <f t="shared" si="25"/>
        <v>Reputação/Imagem</v>
      </c>
      <c r="W47" s="614"/>
      <c r="X47" s="615" t="str">
        <f t="shared" si="26"/>
        <v>Reputação/Imagem</v>
      </c>
      <c r="Y47" s="616"/>
      <c r="Z47" s="616"/>
      <c r="AA47" s="617"/>
      <c r="AB47" s="609">
        <v>1.0</v>
      </c>
      <c r="AC47" s="324"/>
      <c r="AD47" s="610">
        <v>2.0</v>
      </c>
      <c r="AE47" s="324"/>
      <c r="AF47" s="610">
        <v>3.0</v>
      </c>
      <c r="AG47" s="322"/>
      <c r="AH47" s="431"/>
      <c r="AI47" s="564" t="str">
        <f t="shared" ref="AI47:AI48" si="47">$AF$15</f>
        <v>RMA - RISCO MUITO ALTO</v>
      </c>
      <c r="AJ47" s="439">
        <v>62.6</v>
      </c>
      <c r="AK47" s="440" t="str">
        <f t="shared" si="22"/>
        <v>CI - CONTROLE INSUFICIENTE</v>
      </c>
      <c r="AL47" s="428">
        <f t="shared" si="9"/>
        <v>0.6</v>
      </c>
      <c r="AM47" s="441" t="str">
        <f t="shared" si="10"/>
        <v>NOTA: 62.6 - CI - CONTROLE INSUFICIENTE</v>
      </c>
      <c r="AN47" s="442">
        <f t="shared" si="11"/>
        <v>25.04</v>
      </c>
      <c r="AO47" s="439" t="str">
        <f t="shared" si="12"/>
        <v>RA - RISCO ALTO</v>
      </c>
      <c r="AP47" s="431"/>
      <c r="AQ47" s="604" t="str">
        <f t="shared" ref="AQ47:AR47" si="45">B18</f>
        <v>Reputação/Imagem</v>
      </c>
      <c r="AR47" s="606" t="str">
        <f t="shared" si="45"/>
        <v>Reputação/Imagem</v>
      </c>
      <c r="AS47" s="605"/>
      <c r="AT47" s="611" t="s">
        <v>149</v>
      </c>
      <c r="AU47" s="612"/>
      <c r="AV47" s="431"/>
      <c r="AW47" s="431"/>
      <c r="AX47" s="431"/>
      <c r="AY47" s="431"/>
      <c r="AZ47" s="431"/>
      <c r="BA47" s="431"/>
      <c r="BB47" s="431"/>
    </row>
    <row r="48" ht="45.0" customHeight="1">
      <c r="A48" s="431"/>
      <c r="B48" s="431"/>
      <c r="C48" s="431"/>
      <c r="D48" s="431"/>
      <c r="E48" s="431"/>
      <c r="F48" s="443"/>
      <c r="G48" s="358" t="s">
        <v>343</v>
      </c>
      <c r="H48" s="359" t="s">
        <v>267</v>
      </c>
      <c r="I48" s="460" t="s">
        <v>216</v>
      </c>
      <c r="J48" s="446">
        <f t="shared" si="13"/>
        <v>7</v>
      </c>
      <c r="K48" s="447" t="str">
        <f t="shared" si="14"/>
        <v>CN - CONTROLE NULO / FRACO</v>
      </c>
      <c r="L48" s="424"/>
      <c r="M48" s="584"/>
      <c r="N48" s="623" t="s">
        <v>301</v>
      </c>
      <c r="O48" s="624" t="s">
        <v>240</v>
      </c>
      <c r="P48" s="624">
        <f t="shared" si="46"/>
        <v>5</v>
      </c>
      <c r="Q48" s="624">
        <f>$Q$40</f>
        <v>5</v>
      </c>
      <c r="R48" s="626">
        <f t="shared" si="32"/>
        <v>25</v>
      </c>
      <c r="S48" s="431"/>
      <c r="T48" s="431"/>
      <c r="U48" s="431"/>
      <c r="V48" s="613" t="str">
        <f t="shared" si="25"/>
        <v>Político</v>
      </c>
      <c r="W48" s="614"/>
      <c r="X48" s="615" t="str">
        <f t="shared" si="26"/>
        <v/>
      </c>
      <c r="Y48" s="616"/>
      <c r="Z48" s="616"/>
      <c r="AA48" s="617"/>
      <c r="AB48" s="609"/>
      <c r="AC48" s="324"/>
      <c r="AD48" s="610"/>
      <c r="AE48" s="324"/>
      <c r="AF48" s="610"/>
      <c r="AG48" s="322"/>
      <c r="AH48" s="431"/>
      <c r="AI48" s="564" t="str">
        <f t="shared" si="47"/>
        <v>RMA - RISCO MUITO ALTO</v>
      </c>
      <c r="AJ48" s="439">
        <v>78.3</v>
      </c>
      <c r="AK48" s="440" t="str">
        <f t="shared" si="22"/>
        <v>CI - CONTROLE INSUFICIENTE</v>
      </c>
      <c r="AL48" s="428">
        <f t="shared" si="9"/>
        <v>0.6</v>
      </c>
      <c r="AM48" s="441" t="str">
        <f t="shared" si="10"/>
        <v>NOTA: 78.3 - CI - CONTROLE INSUFICIENTE</v>
      </c>
      <c r="AN48" s="442">
        <f t="shared" si="11"/>
        <v>31.32</v>
      </c>
      <c r="AO48" s="439" t="str">
        <f t="shared" si="12"/>
        <v>RA - RISCO ALTO</v>
      </c>
      <c r="AP48" s="431"/>
      <c r="AQ48" s="604" t="str">
        <f t="shared" ref="AQ48:AR48" si="48">B19</f>
        <v>Político</v>
      </c>
      <c r="AR48" s="606" t="str">
        <f t="shared" si="48"/>
        <v/>
      </c>
      <c r="AS48" s="605"/>
      <c r="AT48" s="611" t="s">
        <v>149</v>
      </c>
      <c r="AU48" s="612"/>
      <c r="AV48" s="431"/>
      <c r="AW48" s="431"/>
      <c r="AX48" s="431"/>
      <c r="AY48" s="431"/>
      <c r="AZ48" s="431"/>
      <c r="BA48" s="431"/>
      <c r="BB48" s="431"/>
    </row>
    <row r="49" ht="45.0" customHeight="1">
      <c r="A49" s="431"/>
      <c r="B49" s="431"/>
      <c r="C49" s="431"/>
      <c r="D49" s="431"/>
      <c r="E49" s="431"/>
      <c r="F49" s="458"/>
      <c r="G49" s="358" t="s">
        <v>343</v>
      </c>
      <c r="H49" s="359" t="s">
        <v>267</v>
      </c>
      <c r="I49" s="359" t="s">
        <v>228</v>
      </c>
      <c r="J49" s="446">
        <f t="shared" si="13"/>
        <v>12</v>
      </c>
      <c r="K49" s="447" t="str">
        <f t="shared" si="14"/>
        <v>CN - CONTROLE NULO / FRACO</v>
      </c>
      <c r="L49" s="424"/>
      <c r="M49" s="584"/>
      <c r="N49" s="641" t="s">
        <v>301</v>
      </c>
      <c r="O49" s="642" t="s">
        <v>250</v>
      </c>
      <c r="P49" s="628">
        <f t="shared" si="46"/>
        <v>5</v>
      </c>
      <c r="Q49" s="628">
        <f>$Q$41</f>
        <v>10</v>
      </c>
      <c r="R49" s="643">
        <f t="shared" si="32"/>
        <v>50</v>
      </c>
      <c r="S49" s="431"/>
      <c r="T49" s="431"/>
      <c r="U49" s="431"/>
      <c r="V49" s="613" t="str">
        <f t="shared" si="25"/>
        <v/>
      </c>
      <c r="W49" s="614"/>
      <c r="X49" s="615" t="str">
        <f t="shared" si="26"/>
        <v/>
      </c>
      <c r="Y49" s="616"/>
      <c r="Z49" s="616"/>
      <c r="AA49" s="617"/>
      <c r="AB49" s="609"/>
      <c r="AC49" s="324"/>
      <c r="AD49" s="610"/>
      <c r="AE49" s="324"/>
      <c r="AF49" s="610"/>
      <c r="AG49" s="322"/>
      <c r="AH49" s="431"/>
      <c r="AI49" s="579" t="str">
        <f t="shared" ref="AI49:AI51" si="50">$AG$15</f>
        <v>RC - RISCO CRÍTICO</v>
      </c>
      <c r="AJ49" s="439">
        <v>117.4</v>
      </c>
      <c r="AK49" s="440" t="str">
        <f t="shared" si="22"/>
        <v>CI - CONTROLE INSUFICIENTE</v>
      </c>
      <c r="AL49" s="428">
        <f t="shared" si="9"/>
        <v>0.6</v>
      </c>
      <c r="AM49" s="441" t="str">
        <f t="shared" si="10"/>
        <v>NOTA: 117.4 - CI - CONTROLE INSUFICIENTE</v>
      </c>
      <c r="AN49" s="442">
        <f t="shared" si="11"/>
        <v>46.96</v>
      </c>
      <c r="AO49" s="439" t="str">
        <f t="shared" si="12"/>
        <v>RA - RISCO ALTO</v>
      </c>
      <c r="AP49" s="431"/>
      <c r="AQ49" s="604" t="str">
        <f t="shared" ref="AQ49:AR49" si="49">B20</f>
        <v/>
      </c>
      <c r="AR49" s="606" t="str">
        <f t="shared" si="49"/>
        <v/>
      </c>
      <c r="AS49" s="605"/>
      <c r="AT49" s="611" t="s">
        <v>149</v>
      </c>
      <c r="AU49" s="612"/>
      <c r="AV49" s="431"/>
      <c r="AW49" s="431"/>
      <c r="AX49" s="431"/>
      <c r="AY49" s="431"/>
      <c r="AZ49" s="431"/>
      <c r="BA49" s="431"/>
      <c r="BB49" s="431"/>
    </row>
    <row r="50" ht="45.0" customHeight="1">
      <c r="A50" s="431"/>
      <c r="B50" s="431"/>
      <c r="C50" s="431"/>
      <c r="D50" s="431"/>
      <c r="E50" s="431"/>
      <c r="F50" s="458"/>
      <c r="G50" s="358" t="s">
        <v>343</v>
      </c>
      <c r="H50" s="359" t="s">
        <v>267</v>
      </c>
      <c r="I50" s="359" t="s">
        <v>240</v>
      </c>
      <c r="J50" s="446">
        <f t="shared" si="13"/>
        <v>32</v>
      </c>
      <c r="K50" s="447" t="str">
        <f t="shared" si="14"/>
        <v>CI - CONTROLE INSUFICIENTE</v>
      </c>
      <c r="L50" s="424"/>
      <c r="M50" s="584"/>
      <c r="N50" s="644"/>
      <c r="O50" s="645"/>
      <c r="P50" s="645"/>
      <c r="Q50" s="646"/>
      <c r="R50" s="274"/>
      <c r="S50" s="431"/>
      <c r="T50" s="431"/>
      <c r="U50" s="431"/>
      <c r="V50" s="613" t="str">
        <f t="shared" si="25"/>
        <v/>
      </c>
      <c r="W50" s="614"/>
      <c r="X50" s="615" t="str">
        <f t="shared" si="26"/>
        <v/>
      </c>
      <c r="Y50" s="616"/>
      <c r="Z50" s="616"/>
      <c r="AA50" s="617"/>
      <c r="AB50" s="609"/>
      <c r="AC50" s="324"/>
      <c r="AD50" s="610"/>
      <c r="AE50" s="324"/>
      <c r="AF50" s="610"/>
      <c r="AG50" s="322"/>
      <c r="AH50" s="431"/>
      <c r="AI50" s="579" t="str">
        <f t="shared" si="50"/>
        <v>RC - RISCO CRÍTICO</v>
      </c>
      <c r="AJ50" s="439">
        <v>156.6</v>
      </c>
      <c r="AK50" s="440" t="str">
        <f t="shared" si="22"/>
        <v>CI - CONTROLE INSUFICIENTE</v>
      </c>
      <c r="AL50" s="428">
        <f t="shared" si="9"/>
        <v>0.6</v>
      </c>
      <c r="AM50" s="441" t="str">
        <f t="shared" si="10"/>
        <v>NOTA: 156.6 - CI - CONTROLE INSUFICIENTE</v>
      </c>
      <c r="AN50" s="442">
        <f t="shared" si="11"/>
        <v>62.64</v>
      </c>
      <c r="AO50" s="439" t="str">
        <f t="shared" si="12"/>
        <v>RMA - RISCO MUITO ALTO</v>
      </c>
      <c r="AP50" s="431"/>
      <c r="AQ50" s="604" t="str">
        <f t="shared" ref="AQ50:AR50" si="51">B21</f>
        <v/>
      </c>
      <c r="AR50" s="606" t="str">
        <f t="shared" si="51"/>
        <v/>
      </c>
      <c r="AS50" s="605"/>
      <c r="AT50" s="611" t="s">
        <v>149</v>
      </c>
      <c r="AU50" s="612"/>
      <c r="AV50" s="431"/>
      <c r="AW50" s="431"/>
      <c r="AX50" s="431"/>
      <c r="AY50" s="431"/>
      <c r="AZ50" s="431"/>
      <c r="BA50" s="431"/>
      <c r="BB50" s="431"/>
    </row>
    <row r="51" ht="45.0" customHeight="1">
      <c r="A51" s="431"/>
      <c r="B51" s="431"/>
      <c r="C51" s="431"/>
      <c r="D51" s="431"/>
      <c r="E51" s="431"/>
      <c r="F51" s="458"/>
      <c r="G51" s="358" t="s">
        <v>343</v>
      </c>
      <c r="H51" s="359" t="s">
        <v>267</v>
      </c>
      <c r="I51" s="359" t="s">
        <v>250</v>
      </c>
      <c r="J51" s="446">
        <f t="shared" si="13"/>
        <v>57</v>
      </c>
      <c r="K51" s="447" t="str">
        <f t="shared" si="14"/>
        <v>CB - CONTROLE SATISFATÓRIO</v>
      </c>
      <c r="L51" s="424"/>
      <c r="M51" s="584"/>
      <c r="N51" s="645"/>
      <c r="O51" s="645"/>
      <c r="P51" s="645"/>
      <c r="Q51" s="424"/>
      <c r="R51" s="431"/>
      <c r="S51" s="431"/>
      <c r="T51" s="431"/>
      <c r="U51" s="431"/>
      <c r="V51" s="613" t="str">
        <f t="shared" si="25"/>
        <v/>
      </c>
      <c r="W51" s="614"/>
      <c r="X51" s="615" t="str">
        <f t="shared" si="26"/>
        <v/>
      </c>
      <c r="Y51" s="616"/>
      <c r="Z51" s="616"/>
      <c r="AA51" s="617"/>
      <c r="AB51" s="609"/>
      <c r="AC51" s="324"/>
      <c r="AD51" s="610"/>
      <c r="AE51" s="324"/>
      <c r="AF51" s="610"/>
      <c r="AG51" s="322"/>
      <c r="AH51" s="431"/>
      <c r="AI51" s="579" t="str">
        <f t="shared" si="50"/>
        <v>RC - RISCO CRÍTICO</v>
      </c>
      <c r="AJ51" s="580">
        <v>195.7</v>
      </c>
      <c r="AK51" s="440" t="str">
        <f t="shared" si="22"/>
        <v>CI - CONTROLE INSUFICIENTE</v>
      </c>
      <c r="AL51" s="581">
        <f t="shared" si="9"/>
        <v>0.6</v>
      </c>
      <c r="AM51" s="582" t="str">
        <f t="shared" si="10"/>
        <v>NOTA: 195.7 - CI - CONTROLE INSUFICIENTE</v>
      </c>
      <c r="AN51" s="583">
        <f t="shared" si="11"/>
        <v>78.28</v>
      </c>
      <c r="AO51" s="580" t="str">
        <f t="shared" si="12"/>
        <v>RMA - RISCO MUITO ALTO</v>
      </c>
      <c r="AP51" s="431"/>
      <c r="AQ51" s="604" t="str">
        <f t="shared" ref="AQ51:AR51" si="52">B22</f>
        <v/>
      </c>
      <c r="AR51" s="606" t="str">
        <f t="shared" si="52"/>
        <v/>
      </c>
      <c r="AS51" s="605"/>
      <c r="AT51" s="611" t="s">
        <v>149</v>
      </c>
      <c r="AU51" s="612"/>
      <c r="AV51" s="431"/>
      <c r="AW51" s="431"/>
      <c r="AX51" s="431"/>
      <c r="AY51" s="431"/>
      <c r="AZ51" s="431"/>
      <c r="BA51" s="431"/>
      <c r="BB51" s="431"/>
    </row>
    <row r="52" ht="45.0" customHeight="1">
      <c r="A52" s="431"/>
      <c r="B52" s="431"/>
      <c r="C52" s="431"/>
      <c r="D52" s="431"/>
      <c r="E52" s="431"/>
      <c r="F52" s="443"/>
      <c r="G52" s="358" t="s">
        <v>343</v>
      </c>
      <c r="H52" s="359" t="s">
        <v>285</v>
      </c>
      <c r="I52" s="460" t="s">
        <v>216</v>
      </c>
      <c r="J52" s="446">
        <f t="shared" si="13"/>
        <v>15</v>
      </c>
      <c r="K52" s="447" t="str">
        <f t="shared" si="14"/>
        <v>CN - CONTROLE NULO / FRACO</v>
      </c>
      <c r="L52" s="424"/>
      <c r="M52" s="584"/>
      <c r="N52" s="644"/>
      <c r="O52" s="645"/>
      <c r="P52" s="645"/>
      <c r="Q52" s="424"/>
      <c r="R52" s="431"/>
      <c r="S52" s="431"/>
      <c r="T52" s="431"/>
      <c r="U52" s="431"/>
      <c r="V52" s="613" t="str">
        <f t="shared" si="25"/>
        <v/>
      </c>
      <c r="W52" s="614"/>
      <c r="X52" s="615" t="str">
        <f t="shared" si="26"/>
        <v/>
      </c>
      <c r="Y52" s="616"/>
      <c r="Z52" s="616"/>
      <c r="AA52" s="617"/>
      <c r="AB52" s="609"/>
      <c r="AC52" s="324"/>
      <c r="AD52" s="610"/>
      <c r="AE52" s="324"/>
      <c r="AF52" s="610"/>
      <c r="AG52" s="322"/>
      <c r="AH52" s="431"/>
      <c r="AI52" s="425" t="str">
        <f t="shared" ref="AI52:AI56" si="54">$AB$15</f>
        <v>RMB - RISCO MUITO BAIXO</v>
      </c>
      <c r="AJ52" s="426">
        <v>1.0</v>
      </c>
      <c r="AK52" s="427" t="str">
        <f t="shared" ref="AK52:AK72" si="55">$P$33</f>
        <v>CR - CONTROLE REGULAR</v>
      </c>
      <c r="AL52" s="428">
        <f t="shared" si="9"/>
        <v>0.4</v>
      </c>
      <c r="AM52" s="429" t="str">
        <f t="shared" si="10"/>
        <v>NOTA: 1 - CR - CONTROLE REGULAR</v>
      </c>
      <c r="AN52" s="430">
        <f t="shared" si="11"/>
        <v>0.6</v>
      </c>
      <c r="AO52" s="426" t="str">
        <f t="shared" si="12"/>
        <v>RMB - RISCO MUITO BAIXO</v>
      </c>
      <c r="AP52" s="431"/>
      <c r="AQ52" s="604" t="str">
        <f t="shared" ref="AQ52:AR52" si="53">B23</f>
        <v/>
      </c>
      <c r="AR52" s="606" t="str">
        <f t="shared" si="53"/>
        <v/>
      </c>
      <c r="AS52" s="605"/>
      <c r="AT52" s="611" t="s">
        <v>149</v>
      </c>
      <c r="AU52" s="612"/>
      <c r="AV52" s="431"/>
      <c r="AW52" s="431"/>
      <c r="AX52" s="431"/>
      <c r="AY52" s="431"/>
      <c r="AZ52" s="431"/>
      <c r="BA52" s="431"/>
      <c r="BB52" s="431"/>
    </row>
    <row r="53" ht="45.0" customHeight="1">
      <c r="A53" s="431"/>
      <c r="B53" s="431"/>
      <c r="C53" s="431"/>
      <c r="D53" s="431"/>
      <c r="E53" s="431"/>
      <c r="F53" s="458"/>
      <c r="G53" s="358" t="s">
        <v>343</v>
      </c>
      <c r="H53" s="359" t="s">
        <v>285</v>
      </c>
      <c r="I53" s="359" t="s">
        <v>228</v>
      </c>
      <c r="J53" s="446">
        <f t="shared" si="13"/>
        <v>20</v>
      </c>
      <c r="K53" s="447" t="str">
        <f t="shared" si="14"/>
        <v>CI - CONTROLE INSUFICIENTE</v>
      </c>
      <c r="L53" s="424"/>
      <c r="M53" s="584"/>
      <c r="N53" s="647" t="s">
        <v>345</v>
      </c>
      <c r="O53" s="647" t="s">
        <v>346</v>
      </c>
      <c r="P53" s="645"/>
      <c r="Q53" s="424"/>
      <c r="R53" s="431"/>
      <c r="S53" s="431"/>
      <c r="T53" s="431"/>
      <c r="U53" s="431"/>
      <c r="V53" s="648" t="str">
        <f t="shared" si="25"/>
        <v/>
      </c>
      <c r="W53" s="649"/>
      <c r="X53" s="650" t="str">
        <f t="shared" si="26"/>
        <v/>
      </c>
      <c r="Y53" s="651"/>
      <c r="Z53" s="651"/>
      <c r="AA53" s="652"/>
      <c r="AB53" s="653"/>
      <c r="AC53" s="389"/>
      <c r="AD53" s="654"/>
      <c r="AE53" s="389"/>
      <c r="AF53" s="654"/>
      <c r="AG53" s="392"/>
      <c r="AH53" s="431"/>
      <c r="AI53" s="438" t="str">
        <f t="shared" si="54"/>
        <v>RMB - RISCO MUITO BAIXO</v>
      </c>
      <c r="AJ53" s="439">
        <v>2.0</v>
      </c>
      <c r="AK53" s="440" t="str">
        <f t="shared" si="55"/>
        <v>CR - CONTROLE REGULAR</v>
      </c>
      <c r="AL53" s="428">
        <f t="shared" si="9"/>
        <v>0.4</v>
      </c>
      <c r="AM53" s="441" t="str">
        <f t="shared" si="10"/>
        <v>NOTA: 2 - CR - CONTROLE REGULAR</v>
      </c>
      <c r="AN53" s="442">
        <f t="shared" si="11"/>
        <v>1.2</v>
      </c>
      <c r="AO53" s="439" t="str">
        <f t="shared" si="12"/>
        <v>RMB - RISCO MUITO BAIXO</v>
      </c>
      <c r="AP53" s="431"/>
      <c r="AQ53" s="655" t="str">
        <f t="shared" ref="AQ53:AR53" si="56">B24</f>
        <v/>
      </c>
      <c r="AR53" s="656" t="str">
        <f t="shared" si="56"/>
        <v/>
      </c>
      <c r="AS53" s="657"/>
      <c r="AT53" s="658" t="s">
        <v>149</v>
      </c>
      <c r="AU53" s="659"/>
      <c r="AV53" s="431"/>
      <c r="AW53" s="431"/>
      <c r="AX53" s="431"/>
      <c r="AY53" s="431"/>
      <c r="AZ53" s="431"/>
      <c r="BA53" s="431"/>
      <c r="BB53" s="431"/>
    </row>
    <row r="54" ht="45.0" customHeight="1">
      <c r="A54" s="431"/>
      <c r="B54" s="431"/>
      <c r="C54" s="431"/>
      <c r="D54" s="431"/>
      <c r="E54" s="431"/>
      <c r="F54" s="458"/>
      <c r="G54" s="358" t="s">
        <v>343</v>
      </c>
      <c r="H54" s="359" t="s">
        <v>285</v>
      </c>
      <c r="I54" s="359" t="s">
        <v>240</v>
      </c>
      <c r="J54" s="446">
        <f t="shared" si="13"/>
        <v>40</v>
      </c>
      <c r="K54" s="447" t="str">
        <f t="shared" si="14"/>
        <v>CR - CONTROLE REGULAR</v>
      </c>
      <c r="L54" s="424"/>
      <c r="M54" s="584"/>
      <c r="N54" s="647" t="s">
        <v>347</v>
      </c>
      <c r="O54" s="647" t="s">
        <v>268</v>
      </c>
      <c r="P54" s="645"/>
      <c r="Q54" s="424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8" t="str">
        <f t="shared" si="54"/>
        <v>RMB - RISCO MUITO BAIXO</v>
      </c>
      <c r="AJ54" s="439">
        <v>2.5</v>
      </c>
      <c r="AK54" s="440" t="str">
        <f t="shared" si="55"/>
        <v>CR - CONTROLE REGULAR</v>
      </c>
      <c r="AL54" s="428">
        <f t="shared" si="9"/>
        <v>0.4</v>
      </c>
      <c r="AM54" s="441" t="str">
        <f t="shared" si="10"/>
        <v>NOTA: 2.5 - CR - CONTROLE REGULAR</v>
      </c>
      <c r="AN54" s="442">
        <f t="shared" si="11"/>
        <v>1.5</v>
      </c>
      <c r="AO54" s="439" t="str">
        <f t="shared" si="12"/>
        <v>RMB - RISCO MUITO BAIXO</v>
      </c>
      <c r="AP54" s="431"/>
      <c r="AQ54" s="431"/>
      <c r="AR54" s="431"/>
      <c r="AT54" s="431"/>
      <c r="AU54" s="431"/>
      <c r="AV54" s="431"/>
      <c r="AW54" s="431"/>
      <c r="AX54" s="431"/>
      <c r="AY54" s="431"/>
      <c r="AZ54" s="431"/>
      <c r="BA54" s="431"/>
      <c r="BB54" s="431"/>
    </row>
    <row r="55" ht="45.0" customHeight="1">
      <c r="A55" s="431"/>
      <c r="B55" s="431"/>
      <c r="C55" s="431"/>
      <c r="D55" s="431"/>
      <c r="E55" s="431"/>
      <c r="F55" s="458"/>
      <c r="G55" s="358" t="s">
        <v>343</v>
      </c>
      <c r="H55" s="359" t="s">
        <v>285</v>
      </c>
      <c r="I55" s="359" t="s">
        <v>250</v>
      </c>
      <c r="J55" s="446">
        <f t="shared" si="13"/>
        <v>65</v>
      </c>
      <c r="K55" s="447" t="str">
        <f t="shared" si="14"/>
        <v>CF - CONTROLE FORTE</v>
      </c>
      <c r="L55" s="424"/>
      <c r="M55" s="584"/>
      <c r="N55" s="645"/>
      <c r="O55" s="647" t="s">
        <v>348</v>
      </c>
      <c r="P55" s="645"/>
      <c r="Q55" s="424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8" t="str">
        <f t="shared" si="54"/>
        <v>RMB - RISCO MUITO BAIXO</v>
      </c>
      <c r="AJ55" s="439">
        <v>3.0</v>
      </c>
      <c r="AK55" s="440" t="str">
        <f t="shared" si="55"/>
        <v>CR - CONTROLE REGULAR</v>
      </c>
      <c r="AL55" s="428">
        <f t="shared" si="9"/>
        <v>0.4</v>
      </c>
      <c r="AM55" s="441" t="str">
        <f t="shared" si="10"/>
        <v>NOTA: 3 - CR - CONTROLE REGULAR</v>
      </c>
      <c r="AN55" s="442">
        <f t="shared" si="11"/>
        <v>1.8</v>
      </c>
      <c r="AO55" s="439" t="str">
        <f t="shared" si="12"/>
        <v>RMB - RISCO MUITO BAIXO</v>
      </c>
      <c r="AP55" s="431"/>
      <c r="AQ55" s="431"/>
      <c r="AR55" s="431"/>
      <c r="AT55" s="431"/>
      <c r="AU55" s="431"/>
      <c r="AV55" s="431"/>
      <c r="AW55" s="431"/>
      <c r="AX55" s="431"/>
      <c r="AY55" s="431"/>
      <c r="AZ55" s="431"/>
      <c r="BA55" s="431"/>
      <c r="BB55" s="431"/>
    </row>
    <row r="56" ht="45.0" customHeight="1">
      <c r="A56" s="431"/>
      <c r="B56" s="431"/>
      <c r="C56" s="431"/>
      <c r="D56" s="431"/>
      <c r="E56" s="431"/>
      <c r="F56" s="443"/>
      <c r="G56" s="358" t="s">
        <v>343</v>
      </c>
      <c r="H56" s="359" t="s">
        <v>303</v>
      </c>
      <c r="I56" s="460" t="s">
        <v>216</v>
      </c>
      <c r="J56" s="446">
        <f t="shared" si="13"/>
        <v>25</v>
      </c>
      <c r="K56" s="447" t="str">
        <f t="shared" si="14"/>
        <v>CI - CONTROLE INSUFICIENTE</v>
      </c>
      <c r="L56" s="424"/>
      <c r="M56" s="584"/>
      <c r="N56" s="645"/>
      <c r="O56" s="645"/>
      <c r="P56" s="645"/>
      <c r="Q56" s="424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8" t="str">
        <f t="shared" si="54"/>
        <v>RMB - RISCO MUITO BAIXO</v>
      </c>
      <c r="AJ56" s="439">
        <v>4.0</v>
      </c>
      <c r="AK56" s="440" t="str">
        <f t="shared" si="55"/>
        <v>CR - CONTROLE REGULAR</v>
      </c>
      <c r="AL56" s="428">
        <f t="shared" si="9"/>
        <v>0.4</v>
      </c>
      <c r="AM56" s="441" t="str">
        <f t="shared" si="10"/>
        <v>NOTA: 4 - CR - CONTROLE REGULAR</v>
      </c>
      <c r="AN56" s="442">
        <f t="shared" si="11"/>
        <v>2.4</v>
      </c>
      <c r="AO56" s="439" t="str">
        <f t="shared" si="12"/>
        <v>RMB - RISCO MUITO BAIXO</v>
      </c>
      <c r="AP56" s="431"/>
      <c r="AQ56" s="431"/>
      <c r="AR56" s="431"/>
      <c r="AT56" s="431"/>
      <c r="AU56" s="431"/>
      <c r="AV56" s="431"/>
      <c r="AW56" s="431"/>
      <c r="AX56" s="431"/>
      <c r="AY56" s="431"/>
      <c r="AZ56" s="431"/>
      <c r="BA56" s="431"/>
      <c r="BB56" s="431"/>
    </row>
    <row r="57" ht="45.0" customHeight="1">
      <c r="A57" s="431"/>
      <c r="B57" s="431"/>
      <c r="C57" s="431"/>
      <c r="D57" s="431"/>
      <c r="E57" s="431"/>
      <c r="F57" s="458"/>
      <c r="G57" s="358" t="s">
        <v>343</v>
      </c>
      <c r="H57" s="359" t="s">
        <v>303</v>
      </c>
      <c r="I57" s="359" t="s">
        <v>228</v>
      </c>
      <c r="J57" s="446">
        <f t="shared" si="13"/>
        <v>30</v>
      </c>
      <c r="K57" s="447" t="str">
        <f t="shared" si="14"/>
        <v>CI - CONTROLE INSUFICIENTE</v>
      </c>
      <c r="L57" s="424"/>
      <c r="M57" s="584"/>
      <c r="N57" s="274"/>
      <c r="O57" s="274"/>
      <c r="P57" s="274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94" t="str">
        <f t="shared" ref="AI57:AI59" si="57">$AC$15</f>
        <v>RB - RISCO BAIXO</v>
      </c>
      <c r="AJ57" s="439">
        <v>5.0</v>
      </c>
      <c r="AK57" s="440" t="str">
        <f t="shared" si="55"/>
        <v>CR - CONTROLE REGULAR</v>
      </c>
      <c r="AL57" s="428">
        <f t="shared" si="9"/>
        <v>0.4</v>
      </c>
      <c r="AM57" s="441" t="str">
        <f t="shared" si="10"/>
        <v>NOTA: 5 - CR - CONTROLE REGULAR</v>
      </c>
      <c r="AN57" s="442">
        <f t="shared" si="11"/>
        <v>3</v>
      </c>
      <c r="AO57" s="439" t="str">
        <f t="shared" si="12"/>
        <v>RMB - RISCO MUITO BAIXO</v>
      </c>
      <c r="AP57" s="431"/>
      <c r="AQ57" s="431"/>
      <c r="AR57" s="431"/>
      <c r="AT57" s="431"/>
      <c r="AU57" s="431"/>
      <c r="AV57" s="431"/>
      <c r="AW57" s="431"/>
      <c r="AX57" s="431"/>
      <c r="AY57" s="431"/>
      <c r="AZ57" s="431"/>
      <c r="BA57" s="431"/>
      <c r="BB57" s="431"/>
    </row>
    <row r="58" ht="45.0" customHeight="1">
      <c r="A58" s="431"/>
      <c r="B58" s="431"/>
      <c r="C58" s="431"/>
      <c r="D58" s="431"/>
      <c r="E58" s="431"/>
      <c r="F58" s="458"/>
      <c r="G58" s="358" t="s">
        <v>343</v>
      </c>
      <c r="H58" s="359" t="s">
        <v>303</v>
      </c>
      <c r="I58" s="359" t="s">
        <v>240</v>
      </c>
      <c r="J58" s="446">
        <f t="shared" si="13"/>
        <v>50</v>
      </c>
      <c r="K58" s="447" t="str">
        <f t="shared" si="14"/>
        <v>CB - CONTROLE SATISFATÓRIO</v>
      </c>
      <c r="L58" s="424"/>
      <c r="M58" s="584"/>
      <c r="N58" s="274"/>
      <c r="O58" s="274"/>
      <c r="P58" s="274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94" t="str">
        <f t="shared" si="57"/>
        <v>RB - RISCO BAIXO</v>
      </c>
      <c r="AJ58" s="439">
        <v>6.3</v>
      </c>
      <c r="AK58" s="440" t="str">
        <f t="shared" si="55"/>
        <v>CR - CONTROLE REGULAR</v>
      </c>
      <c r="AL58" s="428">
        <f t="shared" si="9"/>
        <v>0.4</v>
      </c>
      <c r="AM58" s="441" t="str">
        <f t="shared" si="10"/>
        <v>NOTA: 6.3 - CR - CONTROLE REGULAR</v>
      </c>
      <c r="AN58" s="442">
        <f t="shared" si="11"/>
        <v>3.78</v>
      </c>
      <c r="AO58" s="439" t="str">
        <f t="shared" si="12"/>
        <v>RMB - RISCO MUITO BAIXO</v>
      </c>
      <c r="AP58" s="431"/>
      <c r="AQ58" s="431"/>
      <c r="AR58" s="431"/>
      <c r="AT58" s="431"/>
      <c r="AU58" s="431"/>
      <c r="AV58" s="431"/>
      <c r="AW58" s="431"/>
      <c r="AX58" s="431"/>
      <c r="AY58" s="431"/>
      <c r="AZ58" s="431"/>
      <c r="BA58" s="431"/>
      <c r="BB58" s="431"/>
    </row>
    <row r="59" ht="45.0" customHeight="1">
      <c r="A59" s="431"/>
      <c r="B59" s="431"/>
      <c r="C59" s="431"/>
      <c r="D59" s="431"/>
      <c r="E59" s="431"/>
      <c r="F59" s="458"/>
      <c r="G59" s="407" t="s">
        <v>343</v>
      </c>
      <c r="H59" s="408" t="s">
        <v>303</v>
      </c>
      <c r="I59" s="408" t="s">
        <v>250</v>
      </c>
      <c r="J59" s="566">
        <f t="shared" si="13"/>
        <v>75</v>
      </c>
      <c r="K59" s="567" t="str">
        <f t="shared" si="14"/>
        <v>CF - CONTROLE FORTE</v>
      </c>
      <c r="L59" s="424"/>
      <c r="M59" s="584"/>
      <c r="N59" s="274"/>
      <c r="O59" s="274"/>
      <c r="P59" s="274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94" t="str">
        <f t="shared" si="57"/>
        <v>RB - RISCO BAIXO</v>
      </c>
      <c r="AJ59" s="439">
        <v>7.5</v>
      </c>
      <c r="AK59" s="440" t="str">
        <f t="shared" si="55"/>
        <v>CR - CONTROLE REGULAR</v>
      </c>
      <c r="AL59" s="428">
        <f t="shared" si="9"/>
        <v>0.4</v>
      </c>
      <c r="AM59" s="441" t="str">
        <f t="shared" si="10"/>
        <v>NOTA: 7.5 - CR - CONTROLE REGULAR</v>
      </c>
      <c r="AN59" s="442">
        <f t="shared" si="11"/>
        <v>4.5</v>
      </c>
      <c r="AO59" s="439" t="str">
        <f t="shared" si="12"/>
        <v>RB - RISCO BAIXO</v>
      </c>
      <c r="AP59" s="431"/>
      <c r="AQ59" s="431"/>
      <c r="AR59" s="431"/>
      <c r="AT59" s="431"/>
      <c r="AU59" s="431"/>
      <c r="AV59" s="431"/>
      <c r="AW59" s="431"/>
      <c r="AX59" s="431"/>
      <c r="AY59" s="431"/>
      <c r="AZ59" s="431"/>
      <c r="BA59" s="431"/>
      <c r="BB59" s="431"/>
    </row>
    <row r="60" ht="45.0" customHeight="1">
      <c r="A60" s="431"/>
      <c r="B60" s="431"/>
      <c r="C60" s="431"/>
      <c r="D60" s="431"/>
      <c r="E60" s="431"/>
      <c r="F60" s="443"/>
      <c r="G60" s="571" t="s">
        <v>344</v>
      </c>
      <c r="H60" s="572" t="s">
        <v>215</v>
      </c>
      <c r="I60" s="572" t="s">
        <v>216</v>
      </c>
      <c r="J60" s="573">
        <f t="shared" si="13"/>
        <v>10</v>
      </c>
      <c r="K60" s="574" t="str">
        <f t="shared" si="14"/>
        <v>CN - CONTROLE NULO / FRACO</v>
      </c>
      <c r="L60" s="424"/>
      <c r="M60" s="584"/>
      <c r="N60" s="274"/>
      <c r="O60" s="274"/>
      <c r="P60" s="274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512" t="str">
        <f t="shared" ref="AI60:AI63" si="58">$AD$15</f>
        <v>RM - RISCO MÉDIO</v>
      </c>
      <c r="AJ60" s="439">
        <v>10.0</v>
      </c>
      <c r="AK60" s="440" t="str">
        <f t="shared" si="55"/>
        <v>CR - CONTROLE REGULAR</v>
      </c>
      <c r="AL60" s="428">
        <f t="shared" si="9"/>
        <v>0.4</v>
      </c>
      <c r="AM60" s="441" t="str">
        <f t="shared" si="10"/>
        <v>NOTA: 10 - CR - CONTROLE REGULAR</v>
      </c>
      <c r="AN60" s="442">
        <f t="shared" si="11"/>
        <v>6</v>
      </c>
      <c r="AO60" s="439" t="str">
        <f t="shared" si="12"/>
        <v>RB - RISCO BAIXO</v>
      </c>
      <c r="AP60" s="431"/>
      <c r="AQ60" s="431"/>
      <c r="AR60" s="431"/>
      <c r="AT60" s="431"/>
      <c r="AU60" s="431"/>
      <c r="AV60" s="431"/>
      <c r="AW60" s="431"/>
      <c r="AX60" s="431"/>
      <c r="AY60" s="431"/>
      <c r="AZ60" s="431"/>
      <c r="BA60" s="431"/>
      <c r="BB60" s="431"/>
    </row>
    <row r="61" ht="45.0" customHeight="1">
      <c r="A61" s="431"/>
      <c r="B61" s="431"/>
      <c r="C61" s="431"/>
      <c r="D61" s="431"/>
      <c r="E61" s="431"/>
      <c r="F61" s="458"/>
      <c r="G61" s="358" t="s">
        <v>344</v>
      </c>
      <c r="H61" s="460" t="s">
        <v>215</v>
      </c>
      <c r="I61" s="359" t="s">
        <v>228</v>
      </c>
      <c r="J61" s="446">
        <f t="shared" si="13"/>
        <v>15</v>
      </c>
      <c r="K61" s="447" t="str">
        <f t="shared" si="14"/>
        <v>CN - CONTROLE NULO / FRACO</v>
      </c>
      <c r="L61" s="424"/>
      <c r="M61" s="584"/>
      <c r="N61" s="274"/>
      <c r="O61" s="274"/>
      <c r="P61" s="274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512" t="str">
        <f t="shared" si="58"/>
        <v>RM - RISCO MÉDIO</v>
      </c>
      <c r="AJ61" s="439">
        <v>12.5</v>
      </c>
      <c r="AK61" s="440" t="str">
        <f t="shared" si="55"/>
        <v>CR - CONTROLE REGULAR</v>
      </c>
      <c r="AL61" s="428">
        <f t="shared" si="9"/>
        <v>0.4</v>
      </c>
      <c r="AM61" s="441" t="str">
        <f t="shared" si="10"/>
        <v>NOTA: 12.5 - CR - CONTROLE REGULAR</v>
      </c>
      <c r="AN61" s="442">
        <f t="shared" si="11"/>
        <v>7.5</v>
      </c>
      <c r="AO61" s="439" t="str">
        <f t="shared" si="12"/>
        <v>RB - RISCO BAIXO</v>
      </c>
      <c r="AP61" s="431"/>
      <c r="AQ61" s="431"/>
      <c r="AR61" s="431"/>
      <c r="AT61" s="431"/>
      <c r="AU61" s="431"/>
      <c r="AV61" s="431"/>
      <c r="AW61" s="431"/>
      <c r="AX61" s="431"/>
      <c r="AY61" s="431"/>
      <c r="AZ61" s="431"/>
      <c r="BA61" s="431"/>
      <c r="BB61" s="431"/>
    </row>
    <row r="62" ht="45.0" customHeight="1">
      <c r="A62" s="431"/>
      <c r="B62" s="431"/>
      <c r="C62" s="431"/>
      <c r="D62" s="431"/>
      <c r="E62" s="431"/>
      <c r="F62" s="458"/>
      <c r="G62" s="358" t="s">
        <v>344</v>
      </c>
      <c r="H62" s="460" t="s">
        <v>215</v>
      </c>
      <c r="I62" s="359" t="s">
        <v>240</v>
      </c>
      <c r="J62" s="446">
        <f t="shared" si="13"/>
        <v>35</v>
      </c>
      <c r="K62" s="447" t="str">
        <f t="shared" si="14"/>
        <v>CR - CONTROLE REGULAR</v>
      </c>
      <c r="L62" s="424"/>
      <c r="M62" s="584"/>
      <c r="N62" s="274"/>
      <c r="O62" s="274"/>
      <c r="P62" s="274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512" t="str">
        <f t="shared" si="58"/>
        <v>RM - RISCO MÉDIO</v>
      </c>
      <c r="AJ62" s="439">
        <v>15.7</v>
      </c>
      <c r="AK62" s="440" t="str">
        <f t="shared" si="55"/>
        <v>CR - CONTROLE REGULAR</v>
      </c>
      <c r="AL62" s="428">
        <f t="shared" si="9"/>
        <v>0.4</v>
      </c>
      <c r="AM62" s="441" t="str">
        <f t="shared" si="10"/>
        <v>NOTA: 15.7 - CR - CONTROLE REGULAR</v>
      </c>
      <c r="AN62" s="442">
        <f t="shared" si="11"/>
        <v>9.42</v>
      </c>
      <c r="AO62" s="439" t="str">
        <f t="shared" si="12"/>
        <v>RM - RISCO MÉDIO</v>
      </c>
      <c r="AP62" s="431"/>
      <c r="AQ62" s="431"/>
      <c r="AR62" s="431"/>
      <c r="AT62" s="431"/>
      <c r="AU62" s="431"/>
      <c r="AV62" s="431"/>
      <c r="AW62" s="431"/>
      <c r="AX62" s="431"/>
      <c r="AY62" s="431"/>
      <c r="AZ62" s="431"/>
      <c r="BA62" s="431"/>
      <c r="BB62" s="431"/>
    </row>
    <row r="63" ht="45.0" customHeight="1">
      <c r="A63" s="431"/>
      <c r="B63" s="431"/>
      <c r="C63" s="431"/>
      <c r="D63" s="431"/>
      <c r="E63" s="431"/>
      <c r="F63" s="458"/>
      <c r="G63" s="358" t="s">
        <v>344</v>
      </c>
      <c r="H63" s="460" t="s">
        <v>215</v>
      </c>
      <c r="I63" s="359" t="s">
        <v>250</v>
      </c>
      <c r="J63" s="446">
        <f t="shared" si="13"/>
        <v>60</v>
      </c>
      <c r="K63" s="447" t="str">
        <f t="shared" si="14"/>
        <v>CB - CONTROLE SATISFATÓRIO</v>
      </c>
      <c r="L63" s="424"/>
      <c r="M63" s="584"/>
      <c r="N63" s="274"/>
      <c r="O63" s="274"/>
      <c r="P63" s="274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512" t="str">
        <f t="shared" si="58"/>
        <v>RM - RISCO MÉDIO</v>
      </c>
      <c r="AJ63" s="439">
        <v>18.8</v>
      </c>
      <c r="AK63" s="440" t="str">
        <f t="shared" si="55"/>
        <v>CR - CONTROLE REGULAR</v>
      </c>
      <c r="AL63" s="428">
        <f t="shared" si="9"/>
        <v>0.4</v>
      </c>
      <c r="AM63" s="441" t="str">
        <f t="shared" si="10"/>
        <v>NOTA: 18.8 - CR - CONTROLE REGULAR</v>
      </c>
      <c r="AN63" s="442">
        <f t="shared" si="11"/>
        <v>11.28</v>
      </c>
      <c r="AO63" s="439" t="str">
        <f t="shared" si="12"/>
        <v>RM - RISCO MÉDIO</v>
      </c>
      <c r="AP63" s="431"/>
      <c r="AQ63" s="431"/>
      <c r="AR63" s="431"/>
      <c r="AT63" s="431"/>
      <c r="AU63" s="431"/>
      <c r="AV63" s="431"/>
      <c r="AW63" s="431"/>
      <c r="AX63" s="431"/>
      <c r="AY63" s="431"/>
      <c r="AZ63" s="431"/>
      <c r="BA63" s="431"/>
      <c r="BB63" s="431"/>
    </row>
    <row r="64" ht="45.0" customHeight="1">
      <c r="A64" s="431"/>
      <c r="B64" s="431"/>
      <c r="C64" s="431"/>
      <c r="D64" s="431"/>
      <c r="E64" s="431"/>
      <c r="F64" s="443"/>
      <c r="G64" s="358" t="s">
        <v>344</v>
      </c>
      <c r="H64" s="359" t="s">
        <v>267</v>
      </c>
      <c r="I64" s="460" t="s">
        <v>216</v>
      </c>
      <c r="J64" s="446">
        <f t="shared" si="13"/>
        <v>12</v>
      </c>
      <c r="K64" s="447" t="str">
        <f t="shared" si="14"/>
        <v>CN - CONTROLE NULO / FRACO</v>
      </c>
      <c r="L64" s="424"/>
      <c r="M64" s="584"/>
      <c r="N64" s="274"/>
      <c r="O64" s="274"/>
      <c r="P64" s="274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536" t="str">
        <f t="shared" ref="AI64:AI67" si="59">$AE$15</f>
        <v>RA - RISCO ALTO</v>
      </c>
      <c r="AJ64" s="439">
        <v>25.1</v>
      </c>
      <c r="AK64" s="440" t="str">
        <f t="shared" si="55"/>
        <v>CR - CONTROLE REGULAR</v>
      </c>
      <c r="AL64" s="428">
        <f t="shared" si="9"/>
        <v>0.4</v>
      </c>
      <c r="AM64" s="441" t="str">
        <f t="shared" si="10"/>
        <v>NOTA: 25.1 - CR - CONTROLE REGULAR</v>
      </c>
      <c r="AN64" s="442">
        <f t="shared" si="11"/>
        <v>15.06</v>
      </c>
      <c r="AO64" s="439" t="str">
        <f t="shared" si="12"/>
        <v>RM - RISCO MÉDIO</v>
      </c>
      <c r="AP64" s="431"/>
      <c r="AQ64" s="431"/>
      <c r="AR64" s="431"/>
      <c r="AT64" s="431"/>
      <c r="AU64" s="431"/>
      <c r="AV64" s="431"/>
      <c r="AW64" s="431"/>
      <c r="AX64" s="431"/>
      <c r="AY64" s="431"/>
      <c r="AZ64" s="431"/>
      <c r="BA64" s="431"/>
      <c r="BB64" s="431"/>
    </row>
    <row r="65" ht="45.0" customHeight="1">
      <c r="A65" s="431"/>
      <c r="B65" s="431"/>
      <c r="C65" s="431"/>
      <c r="D65" s="431"/>
      <c r="E65" s="431"/>
      <c r="F65" s="458"/>
      <c r="G65" s="358" t="s">
        <v>344</v>
      </c>
      <c r="H65" s="359" t="s">
        <v>267</v>
      </c>
      <c r="I65" s="359" t="s">
        <v>228</v>
      </c>
      <c r="J65" s="446">
        <f t="shared" si="13"/>
        <v>17</v>
      </c>
      <c r="K65" s="447" t="str">
        <f t="shared" si="14"/>
        <v>CI - CONTROLE INSUFICIENTE</v>
      </c>
      <c r="L65" s="424"/>
      <c r="M65" s="584"/>
      <c r="N65" s="274"/>
      <c r="O65" s="274"/>
      <c r="P65" s="274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536" t="str">
        <f t="shared" si="59"/>
        <v>RA - RISCO ALTO</v>
      </c>
      <c r="AJ65" s="439">
        <v>31.3</v>
      </c>
      <c r="AK65" s="440" t="str">
        <f t="shared" si="55"/>
        <v>CR - CONTROLE REGULAR</v>
      </c>
      <c r="AL65" s="428">
        <f t="shared" si="9"/>
        <v>0.4</v>
      </c>
      <c r="AM65" s="441" t="str">
        <f t="shared" si="10"/>
        <v>NOTA: 31.3 - CR - CONTROLE REGULAR</v>
      </c>
      <c r="AN65" s="442">
        <f t="shared" si="11"/>
        <v>18.78</v>
      </c>
      <c r="AO65" s="439" t="str">
        <f t="shared" si="12"/>
        <v>RM - RISCO MÉDIO</v>
      </c>
      <c r="AP65" s="431"/>
      <c r="AQ65" s="431"/>
      <c r="AR65" s="431"/>
      <c r="AT65" s="431"/>
      <c r="AU65" s="431"/>
      <c r="AV65" s="431"/>
      <c r="AW65" s="431"/>
      <c r="AX65" s="431"/>
      <c r="AY65" s="431"/>
      <c r="AZ65" s="431"/>
      <c r="BA65" s="431"/>
      <c r="BB65" s="431"/>
    </row>
    <row r="66" ht="45.0" customHeight="1">
      <c r="A66" s="431"/>
      <c r="B66" s="431"/>
      <c r="C66" s="431"/>
      <c r="D66" s="431"/>
      <c r="E66" s="431"/>
      <c r="F66" s="458"/>
      <c r="G66" s="358" t="s">
        <v>344</v>
      </c>
      <c r="H66" s="359" t="s">
        <v>267</v>
      </c>
      <c r="I66" s="359" t="s">
        <v>240</v>
      </c>
      <c r="J66" s="446">
        <f t="shared" si="13"/>
        <v>37</v>
      </c>
      <c r="K66" s="447" t="str">
        <f t="shared" si="14"/>
        <v>CR - CONTROLE REGULAR</v>
      </c>
      <c r="L66" s="424"/>
      <c r="M66" s="584"/>
      <c r="N66" s="274"/>
      <c r="O66" s="274"/>
      <c r="P66" s="274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536" t="str">
        <f t="shared" si="59"/>
        <v>RA - RISCO ALTO</v>
      </c>
      <c r="AJ66" s="549">
        <v>39.1</v>
      </c>
      <c r="AK66" s="440" t="str">
        <f t="shared" si="55"/>
        <v>CR - CONTROLE REGULAR</v>
      </c>
      <c r="AL66" s="428">
        <f t="shared" si="9"/>
        <v>0.4</v>
      </c>
      <c r="AM66" s="441" t="str">
        <f t="shared" si="10"/>
        <v>NOTA: 39.1 - CR - CONTROLE REGULAR</v>
      </c>
      <c r="AN66" s="442">
        <f t="shared" si="11"/>
        <v>23.46</v>
      </c>
      <c r="AO66" s="439" t="str">
        <f t="shared" si="12"/>
        <v>RM - RISCO MÉDIO</v>
      </c>
      <c r="AP66" s="431"/>
      <c r="AQ66" s="431"/>
      <c r="AR66" s="431"/>
      <c r="AT66" s="431"/>
      <c r="AU66" s="431"/>
      <c r="AV66" s="431"/>
      <c r="AW66" s="431"/>
      <c r="AX66" s="431"/>
      <c r="AY66" s="431"/>
      <c r="AZ66" s="431"/>
      <c r="BA66" s="431"/>
      <c r="BB66" s="431"/>
    </row>
    <row r="67" ht="45.0" customHeight="1">
      <c r="A67" s="431"/>
      <c r="B67" s="431"/>
      <c r="C67" s="431"/>
      <c r="D67" s="431"/>
      <c r="E67" s="431"/>
      <c r="F67" s="458"/>
      <c r="G67" s="358" t="s">
        <v>344</v>
      </c>
      <c r="H67" s="359" t="s">
        <v>267</v>
      </c>
      <c r="I67" s="359" t="s">
        <v>250</v>
      </c>
      <c r="J67" s="446">
        <f t="shared" si="13"/>
        <v>62</v>
      </c>
      <c r="K67" s="447" t="str">
        <f t="shared" si="14"/>
        <v>CB - CONTROLE SATISFATÓRIO</v>
      </c>
      <c r="L67" s="424"/>
      <c r="M67" s="584"/>
      <c r="N67" s="274"/>
      <c r="O67" s="274"/>
      <c r="P67" s="274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536" t="str">
        <f t="shared" si="59"/>
        <v>RA - RISCO ALTO</v>
      </c>
      <c r="AJ67" s="549">
        <v>47.0</v>
      </c>
      <c r="AK67" s="440" t="str">
        <f t="shared" si="55"/>
        <v>CR - CONTROLE REGULAR</v>
      </c>
      <c r="AL67" s="428">
        <f t="shared" si="9"/>
        <v>0.4</v>
      </c>
      <c r="AM67" s="441" t="str">
        <f t="shared" si="10"/>
        <v>NOTA: 47 - CR - CONTROLE REGULAR</v>
      </c>
      <c r="AN67" s="442">
        <f t="shared" si="11"/>
        <v>28.2</v>
      </c>
      <c r="AO67" s="439" t="str">
        <f t="shared" si="12"/>
        <v>RA - RISCO ALTO</v>
      </c>
      <c r="AP67" s="431"/>
      <c r="AQ67" s="431"/>
      <c r="AR67" s="431"/>
      <c r="AT67" s="431"/>
      <c r="AU67" s="431"/>
      <c r="AV67" s="431"/>
      <c r="AW67" s="431"/>
      <c r="AX67" s="431"/>
      <c r="AY67" s="431"/>
      <c r="AZ67" s="431"/>
      <c r="BA67" s="431"/>
      <c r="BB67" s="431"/>
    </row>
    <row r="68" ht="45.0" customHeight="1">
      <c r="A68" s="431"/>
      <c r="B68" s="431"/>
      <c r="C68" s="431"/>
      <c r="D68" s="431"/>
      <c r="E68" s="431"/>
      <c r="F68" s="443"/>
      <c r="G68" s="358" t="s">
        <v>344</v>
      </c>
      <c r="H68" s="359" t="s">
        <v>285</v>
      </c>
      <c r="I68" s="460" t="s">
        <v>216</v>
      </c>
      <c r="J68" s="446">
        <f t="shared" si="13"/>
        <v>20</v>
      </c>
      <c r="K68" s="447" t="str">
        <f t="shared" si="14"/>
        <v>CI - CONTROLE INSUFICIENTE</v>
      </c>
      <c r="L68" s="424"/>
      <c r="M68" s="584"/>
      <c r="N68" s="274"/>
      <c r="O68" s="274"/>
      <c r="P68" s="274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564" t="str">
        <f t="shared" ref="AI68:AI69" si="60">$AF$15</f>
        <v>RMA - RISCO MUITO ALTO</v>
      </c>
      <c r="AJ68" s="439">
        <v>62.6</v>
      </c>
      <c r="AK68" s="440" t="str">
        <f t="shared" si="55"/>
        <v>CR - CONTROLE REGULAR</v>
      </c>
      <c r="AL68" s="428">
        <f t="shared" si="9"/>
        <v>0.4</v>
      </c>
      <c r="AM68" s="441" t="str">
        <f t="shared" si="10"/>
        <v>NOTA: 62.6 - CR - CONTROLE REGULAR</v>
      </c>
      <c r="AN68" s="442">
        <f t="shared" si="11"/>
        <v>37.56</v>
      </c>
      <c r="AO68" s="439" t="str">
        <f t="shared" si="12"/>
        <v>RA - RISCO ALTO</v>
      </c>
      <c r="AP68" s="431"/>
      <c r="AQ68" s="431"/>
      <c r="AR68" s="431"/>
      <c r="AT68" s="431"/>
      <c r="AU68" s="431"/>
      <c r="AV68" s="431"/>
      <c r="AW68" s="431"/>
      <c r="AX68" s="431"/>
      <c r="AY68" s="431"/>
      <c r="AZ68" s="431"/>
      <c r="BA68" s="431"/>
      <c r="BB68" s="431"/>
    </row>
    <row r="69" ht="45.0" customHeight="1">
      <c r="A69" s="431"/>
      <c r="B69" s="431"/>
      <c r="C69" s="431"/>
      <c r="D69" s="431"/>
      <c r="E69" s="431"/>
      <c r="F69" s="458"/>
      <c r="G69" s="358" t="s">
        <v>344</v>
      </c>
      <c r="H69" s="359" t="s">
        <v>285</v>
      </c>
      <c r="I69" s="359" t="s">
        <v>228</v>
      </c>
      <c r="J69" s="446">
        <f t="shared" si="13"/>
        <v>25</v>
      </c>
      <c r="K69" s="447" t="str">
        <f t="shared" si="14"/>
        <v>CI - CONTROLE INSUFICIENTE</v>
      </c>
      <c r="L69" s="424"/>
      <c r="M69" s="584"/>
      <c r="N69" s="274"/>
      <c r="O69" s="274"/>
      <c r="P69" s="274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564" t="str">
        <f t="shared" si="60"/>
        <v>RMA - RISCO MUITO ALTO</v>
      </c>
      <c r="AJ69" s="439">
        <v>78.3</v>
      </c>
      <c r="AK69" s="440" t="str">
        <f t="shared" si="55"/>
        <v>CR - CONTROLE REGULAR</v>
      </c>
      <c r="AL69" s="428">
        <f t="shared" si="9"/>
        <v>0.4</v>
      </c>
      <c r="AM69" s="441" t="str">
        <f t="shared" si="10"/>
        <v>NOTA: 78.3 - CR - CONTROLE REGULAR</v>
      </c>
      <c r="AN69" s="442">
        <f t="shared" si="11"/>
        <v>46.98</v>
      </c>
      <c r="AO69" s="439" t="str">
        <f t="shared" si="12"/>
        <v>RA - RISCO ALTO</v>
      </c>
      <c r="AP69" s="431"/>
      <c r="AQ69" s="431"/>
      <c r="AR69" s="431"/>
      <c r="AT69" s="431"/>
      <c r="AU69" s="431"/>
      <c r="AV69" s="431"/>
      <c r="AW69" s="431"/>
      <c r="AX69" s="431"/>
      <c r="AY69" s="431"/>
      <c r="AZ69" s="431"/>
      <c r="BA69" s="431"/>
      <c r="BB69" s="431"/>
    </row>
    <row r="70" ht="45.0" customHeight="1">
      <c r="A70" s="431"/>
      <c r="B70" s="431"/>
      <c r="C70" s="431"/>
      <c r="D70" s="431"/>
      <c r="E70" s="431"/>
      <c r="F70" s="458"/>
      <c r="G70" s="358" t="s">
        <v>344</v>
      </c>
      <c r="H70" s="359" t="s">
        <v>285</v>
      </c>
      <c r="I70" s="359" t="s">
        <v>240</v>
      </c>
      <c r="J70" s="446">
        <f t="shared" si="13"/>
        <v>45</v>
      </c>
      <c r="K70" s="447" t="str">
        <f t="shared" si="14"/>
        <v>CR - CONTROLE REGULAR</v>
      </c>
      <c r="L70" s="424"/>
      <c r="M70" s="584"/>
      <c r="N70" s="274"/>
      <c r="O70" s="274"/>
      <c r="P70" s="274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579" t="str">
        <f t="shared" ref="AI70:AI72" si="61">$AG$15</f>
        <v>RC - RISCO CRÍTICO</v>
      </c>
      <c r="AJ70" s="439">
        <v>117.4</v>
      </c>
      <c r="AK70" s="440" t="str">
        <f t="shared" si="55"/>
        <v>CR - CONTROLE REGULAR</v>
      </c>
      <c r="AL70" s="428">
        <f t="shared" si="9"/>
        <v>0.4</v>
      </c>
      <c r="AM70" s="441" t="str">
        <f t="shared" si="10"/>
        <v>NOTA: 117.4 - CR - CONTROLE REGULAR</v>
      </c>
      <c r="AN70" s="442">
        <f t="shared" si="11"/>
        <v>70.44</v>
      </c>
      <c r="AO70" s="439" t="str">
        <f t="shared" si="12"/>
        <v>RMA - RISCO MUITO ALTO</v>
      </c>
      <c r="AP70" s="431"/>
      <c r="AQ70" s="431"/>
      <c r="AR70" s="431"/>
      <c r="AT70" s="431"/>
      <c r="AU70" s="431"/>
      <c r="AV70" s="431"/>
      <c r="AW70" s="431"/>
      <c r="AX70" s="431"/>
      <c r="AY70" s="431"/>
      <c r="AZ70" s="431"/>
      <c r="BA70" s="431"/>
      <c r="BB70" s="431"/>
    </row>
    <row r="71" ht="45.0" customHeight="1">
      <c r="A71" s="431"/>
      <c r="B71" s="431"/>
      <c r="C71" s="431"/>
      <c r="D71" s="431"/>
      <c r="E71" s="431"/>
      <c r="F71" s="458"/>
      <c r="G71" s="358" t="s">
        <v>344</v>
      </c>
      <c r="H71" s="359" t="s">
        <v>285</v>
      </c>
      <c r="I71" s="359" t="s">
        <v>250</v>
      </c>
      <c r="J71" s="446">
        <f t="shared" si="13"/>
        <v>70</v>
      </c>
      <c r="K71" s="447" t="str">
        <f t="shared" si="14"/>
        <v>CF - CONTROLE FORTE</v>
      </c>
      <c r="L71" s="424"/>
      <c r="M71" s="584"/>
      <c r="N71" s="274"/>
      <c r="O71" s="274"/>
      <c r="P71" s="274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579" t="str">
        <f t="shared" si="61"/>
        <v>RC - RISCO CRÍTICO</v>
      </c>
      <c r="AJ71" s="439">
        <v>156.6</v>
      </c>
      <c r="AK71" s="440" t="str">
        <f t="shared" si="55"/>
        <v>CR - CONTROLE REGULAR</v>
      </c>
      <c r="AL71" s="428">
        <f t="shared" si="9"/>
        <v>0.4</v>
      </c>
      <c r="AM71" s="441" t="str">
        <f t="shared" si="10"/>
        <v>NOTA: 156.6 - CR - CONTROLE REGULAR</v>
      </c>
      <c r="AN71" s="442">
        <f t="shared" si="11"/>
        <v>93.96</v>
      </c>
      <c r="AO71" s="439" t="str">
        <f t="shared" si="12"/>
        <v>RMA - RISCO MUITO ALTO</v>
      </c>
      <c r="AP71" s="431"/>
      <c r="AQ71" s="431"/>
      <c r="AR71" s="431"/>
      <c r="AT71" s="431"/>
      <c r="AU71" s="431"/>
      <c r="AV71" s="431"/>
      <c r="AW71" s="431"/>
      <c r="AX71" s="431"/>
      <c r="AY71" s="431"/>
      <c r="AZ71" s="431"/>
      <c r="BA71" s="431"/>
      <c r="BB71" s="431"/>
    </row>
    <row r="72" ht="45.0" customHeight="1">
      <c r="A72" s="431"/>
      <c r="B72" s="431"/>
      <c r="C72" s="431"/>
      <c r="D72" s="431"/>
      <c r="E72" s="431"/>
      <c r="F72" s="458"/>
      <c r="G72" s="358" t="s">
        <v>344</v>
      </c>
      <c r="H72" s="359" t="s">
        <v>303</v>
      </c>
      <c r="I72" s="460" t="s">
        <v>216</v>
      </c>
      <c r="J72" s="446">
        <f t="shared" si="13"/>
        <v>30</v>
      </c>
      <c r="K72" s="447" t="str">
        <f t="shared" si="14"/>
        <v>CI - CONTROLE INSUFICIENTE</v>
      </c>
      <c r="L72" s="424"/>
      <c r="M72" s="584"/>
      <c r="N72" s="274"/>
      <c r="O72" s="274"/>
      <c r="P72" s="274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579" t="str">
        <f t="shared" si="61"/>
        <v>RC - RISCO CRÍTICO</v>
      </c>
      <c r="AJ72" s="580">
        <v>195.7</v>
      </c>
      <c r="AK72" s="440" t="str">
        <f t="shared" si="55"/>
        <v>CR - CONTROLE REGULAR</v>
      </c>
      <c r="AL72" s="581">
        <f t="shared" si="9"/>
        <v>0.4</v>
      </c>
      <c r="AM72" s="441" t="str">
        <f t="shared" si="10"/>
        <v>NOTA: 195.7 - CR - CONTROLE REGULAR</v>
      </c>
      <c r="AN72" s="442">
        <f t="shared" si="11"/>
        <v>117.42</v>
      </c>
      <c r="AO72" s="439" t="str">
        <f t="shared" si="12"/>
        <v>RC - RISCO CRÍTICO</v>
      </c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431"/>
    </row>
    <row r="73" ht="45.0" customHeight="1">
      <c r="A73" s="431"/>
      <c r="B73" s="431"/>
      <c r="C73" s="431"/>
      <c r="D73" s="431"/>
      <c r="E73" s="431"/>
      <c r="F73" s="458"/>
      <c r="G73" s="358" t="s">
        <v>344</v>
      </c>
      <c r="H73" s="359" t="s">
        <v>303</v>
      </c>
      <c r="I73" s="359" t="s">
        <v>228</v>
      </c>
      <c r="J73" s="446">
        <f t="shared" si="13"/>
        <v>35</v>
      </c>
      <c r="K73" s="447" t="str">
        <f t="shared" si="14"/>
        <v>CR - CONTROLE REGULAR</v>
      </c>
      <c r="L73" s="424"/>
      <c r="M73" s="584"/>
      <c r="N73" s="274"/>
      <c r="O73" s="274"/>
      <c r="P73" s="274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25" t="str">
        <f t="shared" ref="AI73:AI77" si="62">$AB$15</f>
        <v>RMB - RISCO MUITO BAIXO</v>
      </c>
      <c r="AJ73" s="426">
        <v>1.0</v>
      </c>
      <c r="AK73" s="427" t="str">
        <f t="shared" ref="AK73:AK93" si="63">$Q$33</f>
        <v>CB - CONTROLE SATISFATÓRIO</v>
      </c>
      <c r="AL73" s="428">
        <f t="shared" si="9"/>
        <v>0.2</v>
      </c>
      <c r="AM73" s="429" t="str">
        <f t="shared" si="10"/>
        <v>NOTA: 1 - CB - CONTROLE SATISFATÓRIO</v>
      </c>
      <c r="AN73" s="430">
        <f t="shared" si="11"/>
        <v>0.8</v>
      </c>
      <c r="AO73" s="426" t="str">
        <f t="shared" si="12"/>
        <v>RMB - RISCO MUITO BAIXO</v>
      </c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</row>
    <row r="74" ht="45.0" customHeight="1">
      <c r="A74" s="431"/>
      <c r="B74" s="431"/>
      <c r="C74" s="431"/>
      <c r="D74" s="431"/>
      <c r="E74" s="431"/>
      <c r="F74" s="458"/>
      <c r="G74" s="358" t="s">
        <v>344</v>
      </c>
      <c r="H74" s="359" t="s">
        <v>303</v>
      </c>
      <c r="I74" s="359" t="s">
        <v>240</v>
      </c>
      <c r="J74" s="446">
        <f t="shared" si="13"/>
        <v>55</v>
      </c>
      <c r="K74" s="447" t="str">
        <f t="shared" si="14"/>
        <v>CB - CONTROLE SATISFATÓRIO</v>
      </c>
      <c r="L74" s="424"/>
      <c r="M74" s="584"/>
      <c r="N74" s="274"/>
      <c r="O74" s="274"/>
      <c r="P74" s="274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8" t="str">
        <f t="shared" si="62"/>
        <v>RMB - RISCO MUITO BAIXO</v>
      </c>
      <c r="AJ74" s="439">
        <v>2.0</v>
      </c>
      <c r="AK74" s="440" t="str">
        <f t="shared" si="63"/>
        <v>CB - CONTROLE SATISFATÓRIO</v>
      </c>
      <c r="AL74" s="428">
        <f t="shared" si="9"/>
        <v>0.2</v>
      </c>
      <c r="AM74" s="441" t="str">
        <f t="shared" si="10"/>
        <v>NOTA: 2 - CB - CONTROLE SATISFATÓRIO</v>
      </c>
      <c r="AN74" s="442">
        <f t="shared" si="11"/>
        <v>1.6</v>
      </c>
      <c r="AO74" s="439" t="str">
        <f t="shared" si="12"/>
        <v>RMB - RISCO MUITO BAIXO</v>
      </c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</row>
    <row r="75" ht="45.0" customHeight="1">
      <c r="A75" s="431"/>
      <c r="B75" s="431"/>
      <c r="C75" s="431"/>
      <c r="D75" s="431"/>
      <c r="E75" s="431"/>
      <c r="F75" s="458"/>
      <c r="G75" s="407" t="s">
        <v>344</v>
      </c>
      <c r="H75" s="408" t="s">
        <v>303</v>
      </c>
      <c r="I75" s="408" t="s">
        <v>250</v>
      </c>
      <c r="J75" s="566">
        <f t="shared" si="13"/>
        <v>80</v>
      </c>
      <c r="K75" s="567" t="str">
        <f t="shared" si="14"/>
        <v>CF - CONTROLE FORTE</v>
      </c>
      <c r="L75" s="424"/>
      <c r="M75" s="584"/>
      <c r="N75" s="274"/>
      <c r="O75" s="274"/>
      <c r="P75" s="274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8" t="str">
        <f t="shared" si="62"/>
        <v>RMB - RISCO MUITO BAIXO</v>
      </c>
      <c r="AJ75" s="439">
        <v>2.5</v>
      </c>
      <c r="AK75" s="440" t="str">
        <f t="shared" si="63"/>
        <v>CB - CONTROLE SATISFATÓRIO</v>
      </c>
      <c r="AL75" s="428">
        <f t="shared" si="9"/>
        <v>0.2</v>
      </c>
      <c r="AM75" s="441" t="str">
        <f t="shared" si="10"/>
        <v>NOTA: 2.5 - CB - CONTROLE SATISFATÓRIO</v>
      </c>
      <c r="AN75" s="442">
        <f t="shared" si="11"/>
        <v>2</v>
      </c>
      <c r="AO75" s="439" t="str">
        <f t="shared" si="12"/>
        <v>RMB - RISCO MUITO BAIXO</v>
      </c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  <c r="BB75" s="431"/>
    </row>
    <row r="76" ht="45.0" customHeight="1">
      <c r="A76" s="431"/>
      <c r="B76" s="431"/>
      <c r="C76" s="431"/>
      <c r="D76" s="431"/>
      <c r="E76" s="431"/>
      <c r="F76" s="273"/>
      <c r="G76" s="274"/>
      <c r="H76" s="274"/>
      <c r="I76" s="274"/>
      <c r="J76" s="274"/>
      <c r="K76" s="274"/>
      <c r="L76" s="424"/>
      <c r="M76" s="274"/>
      <c r="N76" s="274"/>
      <c r="O76" s="274"/>
      <c r="P76" s="274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8" t="str">
        <f t="shared" si="62"/>
        <v>RMB - RISCO MUITO BAIXO</v>
      </c>
      <c r="AJ76" s="439">
        <v>3.0</v>
      </c>
      <c r="AK76" s="440" t="str">
        <f t="shared" si="63"/>
        <v>CB - CONTROLE SATISFATÓRIO</v>
      </c>
      <c r="AL76" s="428">
        <f t="shared" si="9"/>
        <v>0.2</v>
      </c>
      <c r="AM76" s="441" t="str">
        <f t="shared" si="10"/>
        <v>NOTA: 3 - CB - CONTROLE SATISFATÓRIO</v>
      </c>
      <c r="AN76" s="442">
        <f t="shared" si="11"/>
        <v>2.4</v>
      </c>
      <c r="AO76" s="439" t="str">
        <f t="shared" si="12"/>
        <v>RMB - RISCO MUITO BAIXO</v>
      </c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</row>
    <row r="77" ht="45.0" customHeight="1">
      <c r="A77" s="424"/>
      <c r="B77" s="424"/>
      <c r="C77" s="424"/>
      <c r="D77" s="424"/>
      <c r="E77" s="424"/>
      <c r="F77" s="660"/>
      <c r="G77" s="274"/>
      <c r="H77" s="274"/>
      <c r="I77" s="27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38" t="str">
        <f t="shared" si="62"/>
        <v>RMB - RISCO MUITO BAIXO</v>
      </c>
      <c r="AJ77" s="439">
        <v>4.0</v>
      </c>
      <c r="AK77" s="440" t="str">
        <f t="shared" si="63"/>
        <v>CB - CONTROLE SATISFATÓRIO</v>
      </c>
      <c r="AL77" s="428">
        <f t="shared" si="9"/>
        <v>0.2</v>
      </c>
      <c r="AM77" s="441" t="str">
        <f t="shared" si="10"/>
        <v>NOTA: 4 - CB - CONTROLE SATISFATÓRIO</v>
      </c>
      <c r="AN77" s="442">
        <f t="shared" si="11"/>
        <v>3.2</v>
      </c>
      <c r="AO77" s="439" t="str">
        <f t="shared" si="12"/>
        <v>RMB - RISCO MUITO BAIXO</v>
      </c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</row>
    <row r="78" ht="45.0" customHeight="1">
      <c r="A78" s="424"/>
      <c r="B78" s="424"/>
      <c r="C78" s="424"/>
      <c r="D78" s="424"/>
      <c r="E78" s="424"/>
      <c r="F78" s="660"/>
      <c r="G78" s="274"/>
      <c r="H78" s="274"/>
      <c r="I78" s="27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94" t="str">
        <f t="shared" ref="AI78:AI80" si="64">$AC$15</f>
        <v>RB - RISCO BAIXO</v>
      </c>
      <c r="AJ78" s="439">
        <v>5.0</v>
      </c>
      <c r="AK78" s="440" t="str">
        <f t="shared" si="63"/>
        <v>CB - CONTROLE SATISFATÓRIO</v>
      </c>
      <c r="AL78" s="428">
        <f t="shared" si="9"/>
        <v>0.2</v>
      </c>
      <c r="AM78" s="441" t="str">
        <f t="shared" si="10"/>
        <v>NOTA: 5 - CB - CONTROLE SATISFATÓRIO</v>
      </c>
      <c r="AN78" s="442">
        <f t="shared" si="11"/>
        <v>4</v>
      </c>
      <c r="AO78" s="439" t="str">
        <f t="shared" si="12"/>
        <v>RMB - RISCO MUITO BAIXO</v>
      </c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</row>
    <row r="79" ht="45.0" customHeight="1">
      <c r="A79" s="424"/>
      <c r="B79" s="424"/>
      <c r="C79" s="424"/>
      <c r="D79" s="424"/>
      <c r="E79" s="424"/>
      <c r="F79" s="660"/>
      <c r="G79" s="644"/>
      <c r="H79" s="274"/>
      <c r="I79" s="27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94" t="str">
        <f t="shared" si="64"/>
        <v>RB - RISCO BAIXO</v>
      </c>
      <c r="AJ79" s="439">
        <v>6.3</v>
      </c>
      <c r="AK79" s="440" t="str">
        <f t="shared" si="63"/>
        <v>CB - CONTROLE SATISFATÓRIO</v>
      </c>
      <c r="AL79" s="428">
        <f t="shared" si="9"/>
        <v>0.2</v>
      </c>
      <c r="AM79" s="441" t="str">
        <f t="shared" si="10"/>
        <v>NOTA: 6.3 - CB - CONTROLE SATISFATÓRIO</v>
      </c>
      <c r="AN79" s="442">
        <f t="shared" si="11"/>
        <v>5.04</v>
      </c>
      <c r="AO79" s="439" t="str">
        <f t="shared" si="12"/>
        <v>RB - RISCO BAIXO</v>
      </c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</row>
    <row r="80" ht="45.0" customHeight="1">
      <c r="A80" s="424"/>
      <c r="B80" s="424"/>
      <c r="C80" s="424"/>
      <c r="D80" s="424"/>
      <c r="E80" s="424"/>
      <c r="F80" s="660"/>
      <c r="G80" s="274"/>
      <c r="H80" s="274"/>
      <c r="I80" s="27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94" t="str">
        <f t="shared" si="64"/>
        <v>RB - RISCO BAIXO</v>
      </c>
      <c r="AJ80" s="439">
        <v>7.5</v>
      </c>
      <c r="AK80" s="440" t="str">
        <f t="shared" si="63"/>
        <v>CB - CONTROLE SATISFATÓRIO</v>
      </c>
      <c r="AL80" s="428">
        <f t="shared" si="9"/>
        <v>0.2</v>
      </c>
      <c r="AM80" s="441" t="str">
        <f t="shared" si="10"/>
        <v>NOTA: 7.5 - CB - CONTROLE SATISFATÓRIO</v>
      </c>
      <c r="AN80" s="442">
        <f t="shared" si="11"/>
        <v>6</v>
      </c>
      <c r="AO80" s="439" t="str">
        <f t="shared" si="12"/>
        <v>RB - RISCO BAIXO</v>
      </c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</row>
    <row r="81" ht="45.0" customHeight="1">
      <c r="A81" s="424"/>
      <c r="B81" s="424"/>
      <c r="C81" s="424"/>
      <c r="D81" s="424"/>
      <c r="E81" s="424"/>
      <c r="F81" s="660"/>
      <c r="G81" s="274"/>
      <c r="H81" s="274"/>
      <c r="I81" s="27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512" t="str">
        <f t="shared" ref="AI81:AI84" si="65">$AD$15</f>
        <v>RM - RISCO MÉDIO</v>
      </c>
      <c r="AJ81" s="439">
        <v>10.0</v>
      </c>
      <c r="AK81" s="440" t="str">
        <f t="shared" si="63"/>
        <v>CB - CONTROLE SATISFATÓRIO</v>
      </c>
      <c r="AL81" s="428">
        <f t="shared" si="9"/>
        <v>0.2</v>
      </c>
      <c r="AM81" s="441" t="str">
        <f t="shared" si="10"/>
        <v>NOTA: 10 - CB - CONTROLE SATISFATÓRIO</v>
      </c>
      <c r="AN81" s="442">
        <f t="shared" si="11"/>
        <v>8</v>
      </c>
      <c r="AO81" s="439" t="str">
        <f t="shared" si="12"/>
        <v>RB - RISCO BAIXO</v>
      </c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</row>
    <row r="82" ht="45.0" customHeight="1">
      <c r="A82" s="424"/>
      <c r="B82" s="424"/>
      <c r="C82" s="424"/>
      <c r="D82" s="424"/>
      <c r="E82" s="424"/>
      <c r="F82" s="660"/>
      <c r="G82" s="274"/>
      <c r="H82" s="274"/>
      <c r="I82" s="27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512" t="str">
        <f t="shared" si="65"/>
        <v>RM - RISCO MÉDIO</v>
      </c>
      <c r="AJ82" s="439">
        <v>12.5</v>
      </c>
      <c r="AK82" s="440" t="str">
        <f t="shared" si="63"/>
        <v>CB - CONTROLE SATISFATÓRIO</v>
      </c>
      <c r="AL82" s="428">
        <f t="shared" si="9"/>
        <v>0.2</v>
      </c>
      <c r="AM82" s="441" t="str">
        <f t="shared" si="10"/>
        <v>NOTA: 12.5 - CB - CONTROLE SATISFATÓRIO</v>
      </c>
      <c r="AN82" s="442">
        <f t="shared" si="11"/>
        <v>10</v>
      </c>
      <c r="AO82" s="439" t="str">
        <f t="shared" si="12"/>
        <v>RM - RISCO MÉDIO</v>
      </c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</row>
    <row r="83" ht="45.0" customHeight="1">
      <c r="A83" s="424"/>
      <c r="B83" s="424"/>
      <c r="C83" s="424"/>
      <c r="D83" s="424"/>
      <c r="E83" s="424"/>
      <c r="F83" s="660"/>
      <c r="G83" s="274"/>
      <c r="H83" s="274"/>
      <c r="I83" s="27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512" t="str">
        <f t="shared" si="65"/>
        <v>RM - RISCO MÉDIO</v>
      </c>
      <c r="AJ83" s="439">
        <v>15.7</v>
      </c>
      <c r="AK83" s="440" t="str">
        <f t="shared" si="63"/>
        <v>CB - CONTROLE SATISFATÓRIO</v>
      </c>
      <c r="AL83" s="428">
        <f t="shared" si="9"/>
        <v>0.2</v>
      </c>
      <c r="AM83" s="441" t="str">
        <f t="shared" si="10"/>
        <v>NOTA: 15.7 - CB - CONTROLE SATISFATÓRIO</v>
      </c>
      <c r="AN83" s="442">
        <f t="shared" si="11"/>
        <v>12.56</v>
      </c>
      <c r="AO83" s="439" t="str">
        <f t="shared" si="12"/>
        <v>RM - RISCO MÉDIO</v>
      </c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</row>
    <row r="84" ht="45.0" customHeight="1">
      <c r="A84" s="424"/>
      <c r="B84" s="424"/>
      <c r="C84" s="424"/>
      <c r="D84" s="424"/>
      <c r="E84" s="424"/>
      <c r="F84" s="660"/>
      <c r="G84" s="274"/>
      <c r="H84" s="274"/>
      <c r="I84" s="27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512" t="str">
        <f t="shared" si="65"/>
        <v>RM - RISCO MÉDIO</v>
      </c>
      <c r="AJ84" s="439">
        <v>18.8</v>
      </c>
      <c r="AK84" s="440" t="str">
        <f t="shared" si="63"/>
        <v>CB - CONTROLE SATISFATÓRIO</v>
      </c>
      <c r="AL84" s="428">
        <f t="shared" si="9"/>
        <v>0.2</v>
      </c>
      <c r="AM84" s="441" t="str">
        <f t="shared" si="10"/>
        <v>NOTA: 18.8 - CB - CONTROLE SATISFATÓRIO</v>
      </c>
      <c r="AN84" s="442">
        <f t="shared" si="11"/>
        <v>15.04</v>
      </c>
      <c r="AO84" s="439" t="str">
        <f t="shared" si="12"/>
        <v>RM - RISCO MÉDIO</v>
      </c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</row>
    <row r="85" ht="45.0" customHeight="1">
      <c r="A85" s="424"/>
      <c r="B85" s="424"/>
      <c r="C85" s="424"/>
      <c r="D85" s="424"/>
      <c r="E85" s="424"/>
      <c r="F85" s="660"/>
      <c r="G85" s="274"/>
      <c r="H85" s="274"/>
      <c r="I85" s="27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536" t="str">
        <f t="shared" ref="AI85:AI88" si="66">$AE$15</f>
        <v>RA - RISCO ALTO</v>
      </c>
      <c r="AJ85" s="439">
        <v>25.1</v>
      </c>
      <c r="AK85" s="440" t="str">
        <f t="shared" si="63"/>
        <v>CB - CONTROLE SATISFATÓRIO</v>
      </c>
      <c r="AL85" s="428">
        <f t="shared" si="9"/>
        <v>0.2</v>
      </c>
      <c r="AM85" s="441" t="str">
        <f t="shared" si="10"/>
        <v>NOTA: 25.1 - CB - CONTROLE SATISFATÓRIO</v>
      </c>
      <c r="AN85" s="442">
        <f t="shared" si="11"/>
        <v>20.08</v>
      </c>
      <c r="AO85" s="439" t="str">
        <f t="shared" si="12"/>
        <v>RM - RISCO MÉDIO</v>
      </c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</row>
    <row r="86" ht="45.0" customHeight="1">
      <c r="A86" s="424"/>
      <c r="B86" s="424"/>
      <c r="C86" s="424"/>
      <c r="D86" s="424"/>
      <c r="E86" s="424"/>
      <c r="F86" s="660"/>
      <c r="G86" s="274"/>
      <c r="H86" s="274"/>
      <c r="I86" s="27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536" t="str">
        <f t="shared" si="66"/>
        <v>RA - RISCO ALTO</v>
      </c>
      <c r="AJ86" s="439">
        <v>31.3</v>
      </c>
      <c r="AK86" s="440" t="str">
        <f t="shared" si="63"/>
        <v>CB - CONTROLE SATISFATÓRIO</v>
      </c>
      <c r="AL86" s="428">
        <f t="shared" si="9"/>
        <v>0.2</v>
      </c>
      <c r="AM86" s="441" t="str">
        <f t="shared" si="10"/>
        <v>NOTA: 31.3 - CB - CONTROLE SATISFATÓRIO</v>
      </c>
      <c r="AN86" s="442">
        <f t="shared" si="11"/>
        <v>25.04</v>
      </c>
      <c r="AO86" s="439" t="str">
        <f t="shared" si="12"/>
        <v>RA - RISCO ALTO</v>
      </c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</row>
    <row r="87" ht="45.0" customHeight="1">
      <c r="A87" s="424"/>
      <c r="B87" s="424"/>
      <c r="C87" s="424"/>
      <c r="D87" s="424"/>
      <c r="E87" s="424"/>
      <c r="F87" s="660"/>
      <c r="G87" s="274"/>
      <c r="H87" s="274"/>
      <c r="I87" s="27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424"/>
      <c r="AG87" s="424"/>
      <c r="AH87" s="424"/>
      <c r="AI87" s="536" t="str">
        <f t="shared" si="66"/>
        <v>RA - RISCO ALTO</v>
      </c>
      <c r="AJ87" s="549">
        <v>39.1</v>
      </c>
      <c r="AK87" s="440" t="str">
        <f t="shared" si="63"/>
        <v>CB - CONTROLE SATISFATÓRIO</v>
      </c>
      <c r="AL87" s="428">
        <f t="shared" si="9"/>
        <v>0.2</v>
      </c>
      <c r="AM87" s="441" t="str">
        <f t="shared" si="10"/>
        <v>NOTA: 39.1 - CB - CONTROLE SATISFATÓRIO</v>
      </c>
      <c r="AN87" s="442">
        <f t="shared" si="11"/>
        <v>31.28</v>
      </c>
      <c r="AO87" s="439" t="str">
        <f t="shared" si="12"/>
        <v>RA - RISCO ALTO</v>
      </c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424"/>
    </row>
    <row r="88" ht="45.0" customHeight="1">
      <c r="A88" s="424"/>
      <c r="B88" s="424"/>
      <c r="C88" s="424"/>
      <c r="D88" s="424"/>
      <c r="E88" s="424"/>
      <c r="F88" s="660"/>
      <c r="G88" s="274"/>
      <c r="H88" s="274"/>
      <c r="I88" s="27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536" t="str">
        <f t="shared" si="66"/>
        <v>RA - RISCO ALTO</v>
      </c>
      <c r="AJ88" s="549">
        <v>47.0</v>
      </c>
      <c r="AK88" s="440" t="str">
        <f t="shared" si="63"/>
        <v>CB - CONTROLE SATISFATÓRIO</v>
      </c>
      <c r="AL88" s="428">
        <f t="shared" si="9"/>
        <v>0.2</v>
      </c>
      <c r="AM88" s="441" t="str">
        <f t="shared" si="10"/>
        <v>NOTA: 47 - CB - CONTROLE SATISFATÓRIO</v>
      </c>
      <c r="AN88" s="442">
        <f t="shared" si="11"/>
        <v>37.6</v>
      </c>
      <c r="AO88" s="439" t="str">
        <f t="shared" si="12"/>
        <v>RA - RISCO ALTO</v>
      </c>
      <c r="AP88" s="424"/>
      <c r="AQ88" s="424"/>
      <c r="AR88" s="424"/>
      <c r="AS88" s="424"/>
      <c r="AT88" s="424"/>
      <c r="AU88" s="424"/>
      <c r="AV88" s="424"/>
      <c r="AW88" s="424"/>
      <c r="AX88" s="424"/>
      <c r="AY88" s="424"/>
      <c r="AZ88" s="424"/>
      <c r="BA88" s="424"/>
      <c r="BB88" s="424"/>
    </row>
    <row r="89" ht="45.0" customHeight="1">
      <c r="A89" s="424"/>
      <c r="B89" s="424"/>
      <c r="C89" s="424"/>
      <c r="D89" s="424"/>
      <c r="E89" s="424"/>
      <c r="F89" s="660"/>
      <c r="G89" s="274"/>
      <c r="H89" s="274"/>
      <c r="I89" s="27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564" t="str">
        <f t="shared" ref="AI89:AI90" si="67">$AF$15</f>
        <v>RMA - RISCO MUITO ALTO</v>
      </c>
      <c r="AJ89" s="439">
        <v>62.6</v>
      </c>
      <c r="AK89" s="440" t="str">
        <f t="shared" si="63"/>
        <v>CB - CONTROLE SATISFATÓRIO</v>
      </c>
      <c r="AL89" s="428">
        <f t="shared" si="9"/>
        <v>0.2</v>
      </c>
      <c r="AM89" s="441" t="str">
        <f t="shared" si="10"/>
        <v>NOTA: 62.6 - CB - CONTROLE SATISFATÓRIO</v>
      </c>
      <c r="AN89" s="442">
        <f t="shared" si="11"/>
        <v>50.08</v>
      </c>
      <c r="AO89" s="439" t="str">
        <f t="shared" si="12"/>
        <v>RA - RISCO ALTO</v>
      </c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</row>
    <row r="90" ht="45.0" customHeight="1">
      <c r="A90" s="424"/>
      <c r="B90" s="424"/>
      <c r="C90" s="424"/>
      <c r="D90" s="424"/>
      <c r="E90" s="424"/>
      <c r="F90" s="660"/>
      <c r="G90" s="274"/>
      <c r="H90" s="274"/>
      <c r="I90" s="27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564" t="str">
        <f t="shared" si="67"/>
        <v>RMA - RISCO MUITO ALTO</v>
      </c>
      <c r="AJ90" s="439">
        <v>78.3</v>
      </c>
      <c r="AK90" s="440" t="str">
        <f t="shared" si="63"/>
        <v>CB - CONTROLE SATISFATÓRIO</v>
      </c>
      <c r="AL90" s="428">
        <f t="shared" si="9"/>
        <v>0.2</v>
      </c>
      <c r="AM90" s="441" t="str">
        <f t="shared" si="10"/>
        <v>NOTA: 78.3 - CB - CONTROLE SATISFATÓRIO</v>
      </c>
      <c r="AN90" s="442">
        <f t="shared" si="11"/>
        <v>62.64</v>
      </c>
      <c r="AO90" s="439" t="str">
        <f t="shared" si="12"/>
        <v>RMA - RISCO MUITO ALTO</v>
      </c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4"/>
      <c r="BA90" s="424"/>
      <c r="BB90" s="424"/>
    </row>
    <row r="91" ht="45.0" customHeight="1">
      <c r="A91" s="424"/>
      <c r="B91" s="424"/>
      <c r="C91" s="424"/>
      <c r="D91" s="424"/>
      <c r="E91" s="424"/>
      <c r="F91" s="660"/>
      <c r="G91" s="274"/>
      <c r="H91" s="274"/>
      <c r="I91" s="27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579" t="str">
        <f t="shared" ref="AI91:AI93" si="68">$AG$15</f>
        <v>RC - RISCO CRÍTICO</v>
      </c>
      <c r="AJ91" s="439">
        <v>117.4</v>
      </c>
      <c r="AK91" s="440" t="str">
        <f t="shared" si="63"/>
        <v>CB - CONTROLE SATISFATÓRIO</v>
      </c>
      <c r="AL91" s="428">
        <f t="shared" si="9"/>
        <v>0.2</v>
      </c>
      <c r="AM91" s="441" t="str">
        <f t="shared" si="10"/>
        <v>NOTA: 117.4 - CB - CONTROLE SATISFATÓRIO</v>
      </c>
      <c r="AN91" s="442">
        <f t="shared" si="11"/>
        <v>93.92</v>
      </c>
      <c r="AO91" s="439" t="str">
        <f t="shared" si="12"/>
        <v>RMA - RISCO MUITO ALTO</v>
      </c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</row>
    <row r="92" ht="45.0" customHeight="1">
      <c r="A92" s="424"/>
      <c r="B92" s="424"/>
      <c r="C92" s="424"/>
      <c r="D92" s="424"/>
      <c r="E92" s="424"/>
      <c r="F92" s="660"/>
      <c r="G92" s="274"/>
      <c r="H92" s="274"/>
      <c r="I92" s="27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579" t="str">
        <f t="shared" si="68"/>
        <v>RC - RISCO CRÍTICO</v>
      </c>
      <c r="AJ92" s="439">
        <v>156.6</v>
      </c>
      <c r="AK92" s="440" t="str">
        <f t="shared" si="63"/>
        <v>CB - CONTROLE SATISFATÓRIO</v>
      </c>
      <c r="AL92" s="428">
        <f t="shared" si="9"/>
        <v>0.2</v>
      </c>
      <c r="AM92" s="441" t="str">
        <f t="shared" si="10"/>
        <v>NOTA: 156.6 - CB - CONTROLE SATISFATÓRIO</v>
      </c>
      <c r="AN92" s="442">
        <f t="shared" si="11"/>
        <v>125.28</v>
      </c>
      <c r="AO92" s="439" t="str">
        <f t="shared" si="12"/>
        <v>RC - RISCO CRÍTICO</v>
      </c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</row>
    <row r="93" ht="45.0" customHeight="1">
      <c r="A93" s="424"/>
      <c r="B93" s="424"/>
      <c r="C93" s="424"/>
      <c r="D93" s="424"/>
      <c r="E93" s="424"/>
      <c r="F93" s="660"/>
      <c r="G93" s="274"/>
      <c r="H93" s="274"/>
      <c r="I93" s="27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579" t="str">
        <f t="shared" si="68"/>
        <v>RC - RISCO CRÍTICO</v>
      </c>
      <c r="AJ93" s="580">
        <v>195.7</v>
      </c>
      <c r="AK93" s="440" t="str">
        <f t="shared" si="63"/>
        <v>CB - CONTROLE SATISFATÓRIO</v>
      </c>
      <c r="AL93" s="581">
        <f t="shared" si="9"/>
        <v>0.2</v>
      </c>
      <c r="AM93" s="441" t="str">
        <f t="shared" si="10"/>
        <v>NOTA: 195.7 - CB - CONTROLE SATISFATÓRIO</v>
      </c>
      <c r="AN93" s="442">
        <f t="shared" si="11"/>
        <v>156.56</v>
      </c>
      <c r="AO93" s="439" t="str">
        <f t="shared" si="12"/>
        <v>RC - RISCO CRÍTICO</v>
      </c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</row>
    <row r="94" ht="45.0" customHeight="1">
      <c r="A94" s="424"/>
      <c r="B94" s="424"/>
      <c r="C94" s="424"/>
      <c r="D94" s="424"/>
      <c r="E94" s="424"/>
      <c r="F94" s="660"/>
      <c r="G94" s="274"/>
      <c r="H94" s="274"/>
      <c r="I94" s="27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424"/>
      <c r="AF94" s="424"/>
      <c r="AG94" s="424"/>
      <c r="AH94" s="424"/>
      <c r="AI94" s="425" t="str">
        <f t="shared" ref="AI94:AI98" si="69">$AB$15</f>
        <v>RMB - RISCO MUITO BAIXO</v>
      </c>
      <c r="AJ94" s="426">
        <v>1.0</v>
      </c>
      <c r="AK94" s="427" t="str">
        <f t="shared" ref="AK94:AK114" si="70">$R$33</f>
        <v>CF - CONTROLE FORTE</v>
      </c>
      <c r="AL94" s="428">
        <f t="shared" si="9"/>
        <v>0</v>
      </c>
      <c r="AM94" s="429" t="str">
        <f t="shared" si="10"/>
        <v>NOTA: 1 - CF - CONTROLE FORTE</v>
      </c>
      <c r="AN94" s="430">
        <f t="shared" si="11"/>
        <v>1</v>
      </c>
      <c r="AO94" s="426" t="str">
        <f t="shared" si="12"/>
        <v>RMB - RISCO MUITO BAIXO</v>
      </c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424"/>
    </row>
    <row r="95" ht="45.0" customHeight="1">
      <c r="A95" s="424"/>
      <c r="B95" s="424"/>
      <c r="C95" s="424"/>
      <c r="D95" s="424"/>
      <c r="E95" s="424"/>
      <c r="F95" s="660"/>
      <c r="G95" s="274"/>
      <c r="H95" s="274"/>
      <c r="I95" s="27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4"/>
      <c r="AH95" s="424"/>
      <c r="AI95" s="438" t="str">
        <f t="shared" si="69"/>
        <v>RMB - RISCO MUITO BAIXO</v>
      </c>
      <c r="AJ95" s="439">
        <v>2.0</v>
      </c>
      <c r="AK95" s="440" t="str">
        <f t="shared" si="70"/>
        <v>CF - CONTROLE FORTE</v>
      </c>
      <c r="AL95" s="428">
        <f t="shared" si="9"/>
        <v>0</v>
      </c>
      <c r="AM95" s="441" t="str">
        <f t="shared" si="10"/>
        <v>NOTA: 2 - CF - CONTROLE FORTE</v>
      </c>
      <c r="AN95" s="442">
        <f t="shared" si="11"/>
        <v>2</v>
      </c>
      <c r="AO95" s="439" t="str">
        <f t="shared" si="12"/>
        <v>RMB - RISCO MUITO BAIXO</v>
      </c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</row>
    <row r="96" ht="45.0" customHeight="1">
      <c r="A96" s="424"/>
      <c r="B96" s="424"/>
      <c r="C96" s="424"/>
      <c r="D96" s="424"/>
      <c r="E96" s="424"/>
      <c r="F96" s="660"/>
      <c r="G96" s="274"/>
      <c r="H96" s="274"/>
      <c r="I96" s="27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38" t="str">
        <f t="shared" si="69"/>
        <v>RMB - RISCO MUITO BAIXO</v>
      </c>
      <c r="AJ96" s="439">
        <v>2.5</v>
      </c>
      <c r="AK96" s="440" t="str">
        <f t="shared" si="70"/>
        <v>CF - CONTROLE FORTE</v>
      </c>
      <c r="AL96" s="428">
        <f t="shared" si="9"/>
        <v>0</v>
      </c>
      <c r="AM96" s="441" t="str">
        <f t="shared" si="10"/>
        <v>NOTA: 2.5 - CF - CONTROLE FORTE</v>
      </c>
      <c r="AN96" s="442">
        <f t="shared" si="11"/>
        <v>2.5</v>
      </c>
      <c r="AO96" s="439" t="str">
        <f t="shared" si="12"/>
        <v>RMB - RISCO MUITO BAIXO</v>
      </c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</row>
    <row r="97" ht="45.0" customHeight="1">
      <c r="A97" s="424"/>
      <c r="B97" s="424"/>
      <c r="C97" s="424"/>
      <c r="D97" s="424"/>
      <c r="E97" s="424"/>
      <c r="F97" s="660"/>
      <c r="G97" s="274"/>
      <c r="H97" s="274"/>
      <c r="I97" s="27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38" t="str">
        <f t="shared" si="69"/>
        <v>RMB - RISCO MUITO BAIXO</v>
      </c>
      <c r="AJ97" s="439">
        <v>3.0</v>
      </c>
      <c r="AK97" s="440" t="str">
        <f t="shared" si="70"/>
        <v>CF - CONTROLE FORTE</v>
      </c>
      <c r="AL97" s="428">
        <f t="shared" si="9"/>
        <v>0</v>
      </c>
      <c r="AM97" s="441" t="str">
        <f t="shared" si="10"/>
        <v>NOTA: 3 - CF - CONTROLE FORTE</v>
      </c>
      <c r="AN97" s="442">
        <f t="shared" si="11"/>
        <v>3</v>
      </c>
      <c r="AO97" s="439" t="str">
        <f t="shared" si="12"/>
        <v>RMB - RISCO MUITO BAIXO</v>
      </c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</row>
    <row r="98" ht="45.0" customHeight="1">
      <c r="A98" s="424"/>
      <c r="B98" s="424"/>
      <c r="C98" s="424"/>
      <c r="D98" s="424"/>
      <c r="E98" s="424"/>
      <c r="F98" s="660"/>
      <c r="G98" s="274"/>
      <c r="H98" s="274"/>
      <c r="I98" s="27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38" t="str">
        <f t="shared" si="69"/>
        <v>RMB - RISCO MUITO BAIXO</v>
      </c>
      <c r="AJ98" s="439">
        <v>4.0</v>
      </c>
      <c r="AK98" s="440" t="str">
        <f t="shared" si="70"/>
        <v>CF - CONTROLE FORTE</v>
      </c>
      <c r="AL98" s="428">
        <f t="shared" si="9"/>
        <v>0</v>
      </c>
      <c r="AM98" s="441" t="str">
        <f t="shared" si="10"/>
        <v>NOTA: 4 - CF - CONTROLE FORTE</v>
      </c>
      <c r="AN98" s="442">
        <f t="shared" si="11"/>
        <v>4</v>
      </c>
      <c r="AO98" s="439" t="str">
        <f t="shared" si="12"/>
        <v>RMB - RISCO MUITO BAIXO</v>
      </c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</row>
    <row r="99" ht="45.0" customHeight="1">
      <c r="A99" s="424"/>
      <c r="B99" s="424"/>
      <c r="C99" s="424"/>
      <c r="D99" s="424"/>
      <c r="E99" s="424"/>
      <c r="F99" s="660"/>
      <c r="G99" s="274"/>
      <c r="H99" s="274"/>
      <c r="I99" s="27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94" t="str">
        <f t="shared" ref="AI99:AI101" si="71">$AC$15</f>
        <v>RB - RISCO BAIXO</v>
      </c>
      <c r="AJ99" s="439">
        <v>5.0</v>
      </c>
      <c r="AK99" s="440" t="str">
        <f t="shared" si="70"/>
        <v>CF - CONTROLE FORTE</v>
      </c>
      <c r="AL99" s="428">
        <f t="shared" si="9"/>
        <v>0</v>
      </c>
      <c r="AM99" s="441" t="str">
        <f t="shared" si="10"/>
        <v>NOTA: 5 - CF - CONTROLE FORTE</v>
      </c>
      <c r="AN99" s="442">
        <f t="shared" si="11"/>
        <v>5</v>
      </c>
      <c r="AO99" s="439" t="str">
        <f t="shared" si="12"/>
        <v>RB - RISCO BAIXO</v>
      </c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424"/>
    </row>
    <row r="100" ht="45.0" customHeight="1">
      <c r="A100" s="424"/>
      <c r="B100" s="424"/>
      <c r="C100" s="424"/>
      <c r="D100" s="424"/>
      <c r="E100" s="424"/>
      <c r="F100" s="660"/>
      <c r="G100" s="274"/>
      <c r="H100" s="274"/>
      <c r="I100" s="27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94" t="str">
        <f t="shared" si="71"/>
        <v>RB - RISCO BAIXO</v>
      </c>
      <c r="AJ100" s="439">
        <v>6.3</v>
      </c>
      <c r="AK100" s="440" t="str">
        <f t="shared" si="70"/>
        <v>CF - CONTROLE FORTE</v>
      </c>
      <c r="AL100" s="428">
        <f t="shared" si="9"/>
        <v>0</v>
      </c>
      <c r="AM100" s="441" t="str">
        <f t="shared" si="10"/>
        <v>NOTA: 6.3 - CF - CONTROLE FORTE</v>
      </c>
      <c r="AN100" s="442">
        <f t="shared" si="11"/>
        <v>6.3</v>
      </c>
      <c r="AO100" s="439" t="str">
        <f t="shared" si="12"/>
        <v>RB - RISCO BAIXO</v>
      </c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</row>
    <row r="101" ht="45.0" customHeight="1">
      <c r="A101" s="424"/>
      <c r="B101" s="424"/>
      <c r="C101" s="424"/>
      <c r="D101" s="424"/>
      <c r="E101" s="424"/>
      <c r="F101" s="660"/>
      <c r="G101" s="274"/>
      <c r="H101" s="274"/>
      <c r="I101" s="27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94" t="str">
        <f t="shared" si="71"/>
        <v>RB - RISCO BAIXO</v>
      </c>
      <c r="AJ101" s="439">
        <v>7.5</v>
      </c>
      <c r="AK101" s="440" t="str">
        <f t="shared" si="70"/>
        <v>CF - CONTROLE FORTE</v>
      </c>
      <c r="AL101" s="428">
        <f t="shared" si="9"/>
        <v>0</v>
      </c>
      <c r="AM101" s="441" t="str">
        <f t="shared" si="10"/>
        <v>NOTA: 7.5 - CF - CONTROLE FORTE</v>
      </c>
      <c r="AN101" s="442">
        <f t="shared" si="11"/>
        <v>7.5</v>
      </c>
      <c r="AO101" s="439" t="str">
        <f t="shared" si="12"/>
        <v>RB - RISCO BAIXO</v>
      </c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</row>
    <row r="102" ht="45.0" customHeight="1">
      <c r="A102" s="424"/>
      <c r="B102" s="424"/>
      <c r="C102" s="424"/>
      <c r="D102" s="424"/>
      <c r="E102" s="424"/>
      <c r="F102" s="660"/>
      <c r="G102" s="274"/>
      <c r="H102" s="274"/>
      <c r="I102" s="27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  <c r="AG102" s="424"/>
      <c r="AH102" s="424"/>
      <c r="AI102" s="512" t="str">
        <f t="shared" ref="AI102:AI105" si="72">$AD$15</f>
        <v>RM - RISCO MÉDIO</v>
      </c>
      <c r="AJ102" s="439">
        <v>10.0</v>
      </c>
      <c r="AK102" s="440" t="str">
        <f t="shared" si="70"/>
        <v>CF - CONTROLE FORTE</v>
      </c>
      <c r="AL102" s="428">
        <f t="shared" si="9"/>
        <v>0</v>
      </c>
      <c r="AM102" s="441" t="str">
        <f t="shared" si="10"/>
        <v>NOTA: 10 - CF - CONTROLE FORTE</v>
      </c>
      <c r="AN102" s="442">
        <f t="shared" si="11"/>
        <v>10</v>
      </c>
      <c r="AO102" s="439" t="str">
        <f t="shared" si="12"/>
        <v>RM - RISCO MÉDIO</v>
      </c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4"/>
      <c r="BA102" s="424"/>
      <c r="BB102" s="424"/>
    </row>
    <row r="103" ht="45.0" customHeight="1">
      <c r="A103" s="424"/>
      <c r="B103" s="424"/>
      <c r="C103" s="424"/>
      <c r="D103" s="424"/>
      <c r="E103" s="424"/>
      <c r="F103" s="660"/>
      <c r="G103" s="274"/>
      <c r="H103" s="274"/>
      <c r="I103" s="27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512" t="str">
        <f t="shared" si="72"/>
        <v>RM - RISCO MÉDIO</v>
      </c>
      <c r="AJ103" s="439">
        <v>12.5</v>
      </c>
      <c r="AK103" s="440" t="str">
        <f t="shared" si="70"/>
        <v>CF - CONTROLE FORTE</v>
      </c>
      <c r="AL103" s="428">
        <f t="shared" si="9"/>
        <v>0</v>
      </c>
      <c r="AM103" s="441" t="str">
        <f t="shared" si="10"/>
        <v>NOTA: 12.5 - CF - CONTROLE FORTE</v>
      </c>
      <c r="AN103" s="442">
        <f t="shared" si="11"/>
        <v>12.5</v>
      </c>
      <c r="AO103" s="439" t="str">
        <f t="shared" si="12"/>
        <v>RM - RISCO MÉDIO</v>
      </c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</row>
    <row r="104" ht="45.0" customHeight="1">
      <c r="A104" s="424"/>
      <c r="B104" s="424"/>
      <c r="C104" s="424"/>
      <c r="D104" s="424"/>
      <c r="E104" s="424"/>
      <c r="F104" s="660"/>
      <c r="G104" s="274"/>
      <c r="H104" s="274"/>
      <c r="I104" s="27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512" t="str">
        <f t="shared" si="72"/>
        <v>RM - RISCO MÉDIO</v>
      </c>
      <c r="AJ104" s="439">
        <v>15.7</v>
      </c>
      <c r="AK104" s="440" t="str">
        <f t="shared" si="70"/>
        <v>CF - CONTROLE FORTE</v>
      </c>
      <c r="AL104" s="428">
        <f t="shared" si="9"/>
        <v>0</v>
      </c>
      <c r="AM104" s="441" t="str">
        <f t="shared" si="10"/>
        <v>NOTA: 15.7 - CF - CONTROLE FORTE</v>
      </c>
      <c r="AN104" s="442">
        <f t="shared" si="11"/>
        <v>15.7</v>
      </c>
      <c r="AO104" s="439" t="str">
        <f t="shared" si="12"/>
        <v>RM - RISCO MÉDIO</v>
      </c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</row>
    <row r="105" ht="45.0" customHeight="1">
      <c r="A105" s="424"/>
      <c r="B105" s="424"/>
      <c r="C105" s="424"/>
      <c r="D105" s="424"/>
      <c r="E105" s="424"/>
      <c r="F105" s="660"/>
      <c r="G105" s="644" t="s">
        <v>72</v>
      </c>
      <c r="H105" s="274" t="s">
        <v>207</v>
      </c>
      <c r="I105" s="274" t="s">
        <v>349</v>
      </c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512" t="str">
        <f t="shared" si="72"/>
        <v>RM - RISCO MÉDIO</v>
      </c>
      <c r="AJ105" s="439">
        <v>18.8</v>
      </c>
      <c r="AK105" s="440" t="str">
        <f t="shared" si="70"/>
        <v>CF - CONTROLE FORTE</v>
      </c>
      <c r="AL105" s="428">
        <f t="shared" si="9"/>
        <v>0</v>
      </c>
      <c r="AM105" s="441" t="str">
        <f t="shared" si="10"/>
        <v>NOTA: 18.8 - CF - CONTROLE FORTE</v>
      </c>
      <c r="AN105" s="442">
        <f t="shared" si="11"/>
        <v>18.8</v>
      </c>
      <c r="AO105" s="439" t="str">
        <f t="shared" si="12"/>
        <v>RM - RISCO MÉDIO</v>
      </c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424"/>
    </row>
    <row r="106" ht="45.0" customHeight="1">
      <c r="A106" s="424"/>
      <c r="B106" s="424"/>
      <c r="C106" s="424"/>
      <c r="D106" s="424"/>
      <c r="E106" s="424"/>
      <c r="F106" s="660"/>
      <c r="G106" s="274">
        <v>5.0</v>
      </c>
      <c r="H106" s="274" t="s">
        <v>331</v>
      </c>
      <c r="I106" s="274">
        <v>1.0</v>
      </c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536" t="str">
        <f t="shared" ref="AI106:AI109" si="73">$AE$15</f>
        <v>RA - RISCO ALTO</v>
      </c>
      <c r="AJ106" s="439">
        <v>25.1</v>
      </c>
      <c r="AK106" s="440" t="str">
        <f t="shared" si="70"/>
        <v>CF - CONTROLE FORTE</v>
      </c>
      <c r="AL106" s="428">
        <f t="shared" si="9"/>
        <v>0</v>
      </c>
      <c r="AM106" s="441" t="str">
        <f t="shared" si="10"/>
        <v>NOTA: 25.1 - CF - CONTROLE FORTE</v>
      </c>
      <c r="AN106" s="442">
        <f t="shared" si="11"/>
        <v>25.1</v>
      </c>
      <c r="AO106" s="439" t="str">
        <f t="shared" si="12"/>
        <v>RA - RISCO ALTO</v>
      </c>
      <c r="AP106" s="424"/>
      <c r="AQ106" s="424"/>
      <c r="AR106" s="424"/>
      <c r="AS106" s="424"/>
      <c r="AT106" s="424"/>
      <c r="AU106" s="424"/>
      <c r="AV106" s="424"/>
      <c r="AW106" s="424"/>
      <c r="AX106" s="424"/>
      <c r="AY106" s="424"/>
      <c r="AZ106" s="424"/>
      <c r="BA106" s="424"/>
      <c r="BB106" s="424"/>
    </row>
    <row r="107" ht="45.0" customHeight="1">
      <c r="A107" s="424"/>
      <c r="B107" s="424"/>
      <c r="C107" s="424"/>
      <c r="D107" s="424"/>
      <c r="E107" s="424"/>
      <c r="F107" s="660"/>
      <c r="G107" s="274">
        <v>6.0</v>
      </c>
      <c r="H107" s="274" t="s">
        <v>331</v>
      </c>
      <c r="I107" s="274">
        <v>1.0</v>
      </c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536" t="str">
        <f t="shared" si="73"/>
        <v>RA - RISCO ALTO</v>
      </c>
      <c r="AJ107" s="439">
        <v>31.3</v>
      </c>
      <c r="AK107" s="440" t="str">
        <f t="shared" si="70"/>
        <v>CF - CONTROLE FORTE</v>
      </c>
      <c r="AL107" s="428">
        <f t="shared" si="9"/>
        <v>0</v>
      </c>
      <c r="AM107" s="441" t="str">
        <f t="shared" si="10"/>
        <v>NOTA: 31.3 - CF - CONTROLE FORTE</v>
      </c>
      <c r="AN107" s="442">
        <f t="shared" si="11"/>
        <v>31.3</v>
      </c>
      <c r="AO107" s="439" t="str">
        <f t="shared" si="12"/>
        <v>RA - RISCO ALTO</v>
      </c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</row>
    <row r="108" ht="45.0" customHeight="1">
      <c r="A108" s="424"/>
      <c r="B108" s="424"/>
      <c r="C108" s="424"/>
      <c r="D108" s="424"/>
      <c r="E108" s="424"/>
      <c r="F108" s="660"/>
      <c r="G108" s="274">
        <v>7.0</v>
      </c>
      <c r="H108" s="274" t="s">
        <v>331</v>
      </c>
      <c r="I108" s="274">
        <v>1.0</v>
      </c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536" t="str">
        <f t="shared" si="73"/>
        <v>RA - RISCO ALTO</v>
      </c>
      <c r="AJ108" s="549">
        <v>39.1</v>
      </c>
      <c r="AK108" s="440" t="str">
        <f t="shared" si="70"/>
        <v>CF - CONTROLE FORTE</v>
      </c>
      <c r="AL108" s="428">
        <f t="shared" si="9"/>
        <v>0</v>
      </c>
      <c r="AM108" s="441" t="str">
        <f t="shared" si="10"/>
        <v>NOTA: 39.1 - CF - CONTROLE FORTE</v>
      </c>
      <c r="AN108" s="442">
        <f t="shared" si="11"/>
        <v>39.1</v>
      </c>
      <c r="AO108" s="439" t="str">
        <f t="shared" si="12"/>
        <v>RA - RISCO ALTO</v>
      </c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</row>
    <row r="109" ht="45.0" customHeight="1">
      <c r="A109" s="424"/>
      <c r="B109" s="424"/>
      <c r="C109" s="424"/>
      <c r="D109" s="424"/>
      <c r="E109" s="424"/>
      <c r="F109" s="660"/>
      <c r="G109" s="274">
        <v>8.0</v>
      </c>
      <c r="H109" s="274" t="s">
        <v>331</v>
      </c>
      <c r="I109" s="274">
        <v>1.0</v>
      </c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536" t="str">
        <f t="shared" si="73"/>
        <v>RA - RISCO ALTO</v>
      </c>
      <c r="AJ109" s="549">
        <v>47.0</v>
      </c>
      <c r="AK109" s="440" t="str">
        <f t="shared" si="70"/>
        <v>CF - CONTROLE FORTE</v>
      </c>
      <c r="AL109" s="428">
        <f t="shared" si="9"/>
        <v>0</v>
      </c>
      <c r="AM109" s="441" t="str">
        <f t="shared" si="10"/>
        <v>NOTA: 47 - CF - CONTROLE FORTE</v>
      </c>
      <c r="AN109" s="442">
        <f t="shared" si="11"/>
        <v>47</v>
      </c>
      <c r="AO109" s="439" t="str">
        <f t="shared" si="12"/>
        <v>RA - RISCO ALTO</v>
      </c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</row>
    <row r="110" ht="45.0" customHeight="1">
      <c r="A110" s="424"/>
      <c r="B110" s="424"/>
      <c r="C110" s="424"/>
      <c r="D110" s="424"/>
      <c r="E110" s="424"/>
      <c r="F110" s="660"/>
      <c r="G110" s="274">
        <v>10.0</v>
      </c>
      <c r="H110" s="274" t="s">
        <v>331</v>
      </c>
      <c r="I110" s="274">
        <v>1.0</v>
      </c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564" t="str">
        <f t="shared" ref="AI110:AI111" si="74">$AF$15</f>
        <v>RMA - RISCO MUITO ALTO</v>
      </c>
      <c r="AJ110" s="439">
        <v>62.6</v>
      </c>
      <c r="AK110" s="440" t="str">
        <f t="shared" si="70"/>
        <v>CF - CONTROLE FORTE</v>
      </c>
      <c r="AL110" s="428">
        <f t="shared" si="9"/>
        <v>0</v>
      </c>
      <c r="AM110" s="441" t="str">
        <f t="shared" si="10"/>
        <v>NOTA: 62.6 - CF - CONTROLE FORTE</v>
      </c>
      <c r="AN110" s="442">
        <f t="shared" si="11"/>
        <v>62.6</v>
      </c>
      <c r="AO110" s="439" t="str">
        <f t="shared" si="12"/>
        <v>RMA - RISCO MUITO ALTO</v>
      </c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424"/>
    </row>
    <row r="111" ht="45.0" customHeight="1">
      <c r="A111" s="424"/>
      <c r="B111" s="424"/>
      <c r="C111" s="424"/>
      <c r="D111" s="424"/>
      <c r="E111" s="424"/>
      <c r="F111" s="660"/>
      <c r="G111" s="274">
        <v>12.0</v>
      </c>
      <c r="H111" s="274" t="s">
        <v>331</v>
      </c>
      <c r="I111" s="274">
        <v>1.0</v>
      </c>
      <c r="J111" s="274"/>
      <c r="K111" s="274"/>
      <c r="L111" s="274"/>
      <c r="M111" s="274"/>
      <c r="N111" s="274"/>
      <c r="O111" s="274"/>
      <c r="P111" s="274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  <c r="AG111" s="431"/>
      <c r="AH111" s="431"/>
      <c r="AI111" s="564" t="str">
        <f t="shared" si="74"/>
        <v>RMA - RISCO MUITO ALTO</v>
      </c>
      <c r="AJ111" s="439">
        <v>78.3</v>
      </c>
      <c r="AK111" s="440" t="str">
        <f t="shared" si="70"/>
        <v>CF - CONTROLE FORTE</v>
      </c>
      <c r="AL111" s="428">
        <f t="shared" si="9"/>
        <v>0</v>
      </c>
      <c r="AM111" s="441" t="str">
        <f t="shared" si="10"/>
        <v>NOTA: 78.3 - CF - CONTROLE FORTE</v>
      </c>
      <c r="AN111" s="442">
        <f t="shared" si="11"/>
        <v>78.3</v>
      </c>
      <c r="AO111" s="439" t="str">
        <f t="shared" si="12"/>
        <v>RMA - RISCO MUITO ALTO</v>
      </c>
      <c r="AP111" s="431"/>
      <c r="AQ111" s="431"/>
      <c r="AR111" s="431"/>
      <c r="AS111" s="431"/>
      <c r="AT111" s="431"/>
      <c r="AU111" s="431"/>
      <c r="AV111" s="431"/>
      <c r="AW111" s="431"/>
      <c r="AX111" s="431"/>
      <c r="AY111" s="431"/>
      <c r="AZ111" s="431"/>
      <c r="BA111" s="431"/>
      <c r="BB111" s="431"/>
    </row>
    <row r="112" ht="45.0" customHeight="1">
      <c r="A112" s="424"/>
      <c r="B112" s="424"/>
      <c r="C112" s="424"/>
      <c r="D112" s="424"/>
      <c r="E112" s="424"/>
      <c r="F112" s="660"/>
      <c r="G112" s="274">
        <v>15.0</v>
      </c>
      <c r="H112" s="274" t="s">
        <v>331</v>
      </c>
      <c r="I112" s="274">
        <v>2.0</v>
      </c>
      <c r="J112" s="274"/>
      <c r="K112" s="274"/>
      <c r="L112" s="274"/>
      <c r="M112" s="274"/>
      <c r="N112" s="274"/>
      <c r="O112" s="274"/>
      <c r="P112" s="274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  <c r="AF112" s="431"/>
      <c r="AG112" s="431"/>
      <c r="AH112" s="431"/>
      <c r="AI112" s="579" t="str">
        <f t="shared" ref="AI112:AI114" si="75">$AG$15</f>
        <v>RC - RISCO CRÍTICO</v>
      </c>
      <c r="AJ112" s="439">
        <v>117.4</v>
      </c>
      <c r="AK112" s="440" t="str">
        <f t="shared" si="70"/>
        <v>CF - CONTROLE FORTE</v>
      </c>
      <c r="AL112" s="428">
        <f t="shared" si="9"/>
        <v>0</v>
      </c>
      <c r="AM112" s="441" t="str">
        <f t="shared" si="10"/>
        <v>NOTA: 117.4 - CF - CONTROLE FORTE</v>
      </c>
      <c r="AN112" s="442">
        <f t="shared" si="11"/>
        <v>117.4</v>
      </c>
      <c r="AO112" s="439" t="str">
        <f t="shared" si="12"/>
        <v>RC - RISCO CRÍTICO</v>
      </c>
      <c r="AP112" s="431"/>
      <c r="AQ112" s="431"/>
      <c r="AR112" s="431"/>
      <c r="AS112" s="431"/>
      <c r="AT112" s="431"/>
      <c r="AU112" s="431"/>
      <c r="AV112" s="431"/>
      <c r="AW112" s="431"/>
      <c r="AX112" s="431"/>
      <c r="AY112" s="431"/>
      <c r="AZ112" s="431"/>
      <c r="BA112" s="431"/>
      <c r="BB112" s="431"/>
    </row>
    <row r="113" ht="45.0" customHeight="1">
      <c r="A113" s="424"/>
      <c r="B113" s="424"/>
      <c r="C113" s="424"/>
      <c r="D113" s="424"/>
      <c r="E113" s="424"/>
      <c r="F113" s="660"/>
      <c r="G113" s="274">
        <v>16.0</v>
      </c>
      <c r="H113" s="274" t="s">
        <v>331</v>
      </c>
      <c r="I113" s="274">
        <v>1.0</v>
      </c>
      <c r="J113" s="274"/>
      <c r="K113" s="274"/>
      <c r="L113" s="274"/>
      <c r="M113" s="274"/>
      <c r="N113" s="274"/>
      <c r="O113" s="274"/>
      <c r="P113" s="274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1"/>
      <c r="AG113" s="431"/>
      <c r="AH113" s="431"/>
      <c r="AI113" s="579" t="str">
        <f t="shared" si="75"/>
        <v>RC - RISCO CRÍTICO</v>
      </c>
      <c r="AJ113" s="439">
        <v>156.6</v>
      </c>
      <c r="AK113" s="440" t="str">
        <f t="shared" si="70"/>
        <v>CF - CONTROLE FORTE</v>
      </c>
      <c r="AL113" s="428">
        <f t="shared" si="9"/>
        <v>0</v>
      </c>
      <c r="AM113" s="441" t="str">
        <f t="shared" si="10"/>
        <v>NOTA: 156.6 - CF - CONTROLE FORTE</v>
      </c>
      <c r="AN113" s="442">
        <f t="shared" si="11"/>
        <v>156.6</v>
      </c>
      <c r="AO113" s="439" t="str">
        <f t="shared" si="12"/>
        <v>RC - RISCO CRÍTICO</v>
      </c>
      <c r="AP113" s="431"/>
      <c r="AQ113" s="431"/>
      <c r="AR113" s="431"/>
      <c r="AS113" s="431"/>
      <c r="AT113" s="431"/>
      <c r="AU113" s="431"/>
      <c r="AV113" s="431"/>
      <c r="AW113" s="431"/>
      <c r="AX113" s="431"/>
      <c r="AY113" s="431"/>
      <c r="AZ113" s="431"/>
      <c r="BA113" s="431"/>
      <c r="BB113" s="431"/>
    </row>
    <row r="114" ht="45.0" customHeight="1">
      <c r="A114" s="424"/>
      <c r="B114" s="424"/>
      <c r="C114" s="424"/>
      <c r="D114" s="424"/>
      <c r="E114" s="424"/>
      <c r="F114" s="660"/>
      <c r="G114" s="274">
        <v>17.0</v>
      </c>
      <c r="H114" s="274" t="s">
        <v>332</v>
      </c>
      <c r="I114" s="274">
        <v>1.0</v>
      </c>
      <c r="J114" s="274"/>
      <c r="K114" s="274"/>
      <c r="L114" s="274"/>
      <c r="M114" s="274"/>
      <c r="N114" s="274"/>
      <c r="O114" s="274"/>
      <c r="P114" s="274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  <c r="AD114" s="431"/>
      <c r="AE114" s="431"/>
      <c r="AF114" s="431"/>
      <c r="AG114" s="431"/>
      <c r="AH114" s="431"/>
      <c r="AI114" s="661" t="str">
        <f t="shared" si="75"/>
        <v>RC - RISCO CRÍTICO</v>
      </c>
      <c r="AJ114" s="580">
        <v>195.7</v>
      </c>
      <c r="AK114" s="662" t="str">
        <f t="shared" si="70"/>
        <v>CF - CONTROLE FORTE</v>
      </c>
      <c r="AL114" s="581">
        <f t="shared" si="9"/>
        <v>0</v>
      </c>
      <c r="AM114" s="582" t="str">
        <f t="shared" si="10"/>
        <v>NOTA: 195.7 - CF - CONTROLE FORTE</v>
      </c>
      <c r="AN114" s="583">
        <f t="shared" si="11"/>
        <v>195.7</v>
      </c>
      <c r="AO114" s="580" t="str">
        <f t="shared" si="12"/>
        <v>RC - RISCO CRÍTICO</v>
      </c>
      <c r="AP114" s="431"/>
      <c r="AQ114" s="431"/>
      <c r="AR114" s="431"/>
      <c r="AS114" s="431"/>
      <c r="AT114" s="431"/>
      <c r="AU114" s="431"/>
      <c r="AV114" s="431"/>
      <c r="AW114" s="431"/>
      <c r="AX114" s="431"/>
      <c r="AY114" s="431"/>
      <c r="AZ114" s="431"/>
      <c r="BA114" s="431"/>
      <c r="BB114" s="431"/>
    </row>
    <row r="115" ht="45.0" customHeight="1">
      <c r="A115" s="424"/>
      <c r="B115" s="424"/>
      <c r="C115" s="424"/>
      <c r="D115" s="424"/>
      <c r="E115" s="424"/>
      <c r="F115" s="660"/>
      <c r="G115" s="274">
        <v>20.0</v>
      </c>
      <c r="H115" s="274" t="s">
        <v>332</v>
      </c>
      <c r="I115" s="274">
        <v>1.0</v>
      </c>
      <c r="J115" s="274"/>
      <c r="K115" s="274"/>
      <c r="L115" s="274"/>
      <c r="M115" s="274"/>
      <c r="N115" s="274"/>
      <c r="O115" s="274"/>
      <c r="P115" s="274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31"/>
      <c r="AS115" s="431"/>
      <c r="AT115" s="431"/>
      <c r="AU115" s="431"/>
      <c r="AV115" s="431"/>
      <c r="AW115" s="431"/>
      <c r="AX115" s="431"/>
      <c r="AY115" s="431"/>
      <c r="AZ115" s="431"/>
      <c r="BA115" s="431"/>
      <c r="BB115" s="431"/>
    </row>
    <row r="116" ht="45.0" customHeight="1">
      <c r="A116" s="424"/>
      <c r="B116" s="424"/>
      <c r="C116" s="424"/>
      <c r="D116" s="424"/>
      <c r="E116" s="424"/>
      <c r="F116" s="660"/>
      <c r="G116" s="274">
        <v>25.0</v>
      </c>
      <c r="H116" s="274" t="s">
        <v>332</v>
      </c>
      <c r="I116" s="274">
        <v>3.0</v>
      </c>
      <c r="J116" s="274"/>
      <c r="K116" s="274"/>
      <c r="L116" s="274"/>
      <c r="M116" s="274"/>
      <c r="N116" s="274"/>
      <c r="O116" s="274"/>
      <c r="P116" s="274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  <c r="AN116" s="431"/>
      <c r="AO116" s="431"/>
      <c r="AP116" s="431"/>
      <c r="AQ116" s="431"/>
      <c r="AR116" s="431"/>
      <c r="AS116" s="431"/>
      <c r="AT116" s="431"/>
      <c r="AU116" s="431"/>
      <c r="AV116" s="431"/>
      <c r="AW116" s="431"/>
      <c r="AX116" s="431"/>
      <c r="AY116" s="431"/>
      <c r="AZ116" s="431"/>
      <c r="BA116" s="431"/>
      <c r="BB116" s="431"/>
    </row>
    <row r="117" ht="45.0" customHeight="1">
      <c r="A117" s="424"/>
      <c r="B117" s="424"/>
      <c r="C117" s="424"/>
      <c r="D117" s="424"/>
      <c r="E117" s="424"/>
      <c r="F117" s="660"/>
      <c r="G117" s="274">
        <v>26.0</v>
      </c>
      <c r="H117" s="274" t="s">
        <v>332</v>
      </c>
      <c r="I117" s="274">
        <v>2.0</v>
      </c>
      <c r="J117" s="274"/>
      <c r="K117" s="274"/>
      <c r="L117" s="274"/>
      <c r="M117" s="274"/>
      <c r="N117" s="274"/>
      <c r="O117" s="274"/>
      <c r="P117" s="274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  <c r="AF117" s="431"/>
      <c r="AG117" s="431"/>
      <c r="AH117" s="431"/>
      <c r="AI117" s="431"/>
      <c r="AJ117" s="431"/>
      <c r="AK117" s="431"/>
      <c r="AL117" s="431"/>
      <c r="AM117" s="431"/>
      <c r="AN117" s="431"/>
      <c r="AO117" s="431"/>
      <c r="AP117" s="431"/>
      <c r="AQ117" s="431"/>
      <c r="AR117" s="431"/>
      <c r="AS117" s="431"/>
      <c r="AT117" s="431"/>
      <c r="AU117" s="431"/>
      <c r="AV117" s="431"/>
      <c r="AW117" s="431"/>
      <c r="AX117" s="431"/>
      <c r="AY117" s="431"/>
      <c r="AZ117" s="431"/>
      <c r="BA117" s="431"/>
      <c r="BB117" s="431"/>
    </row>
    <row r="118" ht="45.0" customHeight="1">
      <c r="A118" s="424"/>
      <c r="B118" s="424"/>
      <c r="C118" s="424"/>
      <c r="D118" s="424"/>
      <c r="E118" s="424"/>
      <c r="F118" s="660"/>
      <c r="G118" s="274">
        <v>27.0</v>
      </c>
      <c r="H118" s="274" t="s">
        <v>332</v>
      </c>
      <c r="I118" s="274">
        <v>1.0</v>
      </c>
      <c r="J118" s="274"/>
      <c r="K118" s="274"/>
      <c r="L118" s="274"/>
      <c r="M118" s="274"/>
      <c r="N118" s="274"/>
      <c r="O118" s="274"/>
      <c r="P118" s="274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1"/>
      <c r="AD118" s="431"/>
      <c r="AE118" s="431"/>
      <c r="AF118" s="431"/>
      <c r="AG118" s="431"/>
      <c r="AH118" s="431"/>
      <c r="AI118" s="431"/>
      <c r="AJ118" s="431"/>
      <c r="AK118" s="431"/>
      <c r="AL118" s="431"/>
      <c r="AM118" s="431"/>
      <c r="AN118" s="431"/>
      <c r="AO118" s="431"/>
      <c r="AP118" s="431"/>
      <c r="AQ118" s="431"/>
      <c r="AR118" s="431"/>
      <c r="AS118" s="431"/>
      <c r="AT118" s="431"/>
      <c r="AU118" s="431"/>
      <c r="AV118" s="431"/>
      <c r="AW118" s="431"/>
      <c r="AX118" s="431"/>
      <c r="AY118" s="431"/>
      <c r="AZ118" s="431"/>
      <c r="BA118" s="431"/>
      <c r="BB118" s="431"/>
    </row>
    <row r="119" ht="45.0" customHeight="1">
      <c r="A119" s="424"/>
      <c r="B119" s="424"/>
      <c r="C119" s="424"/>
      <c r="D119" s="424"/>
      <c r="E119" s="424"/>
      <c r="F119" s="660"/>
      <c r="G119" s="274">
        <v>28.0</v>
      </c>
      <c r="H119" s="274" t="s">
        <v>332</v>
      </c>
      <c r="I119" s="274">
        <v>1.0</v>
      </c>
      <c r="J119" s="274"/>
      <c r="K119" s="274"/>
      <c r="L119" s="274"/>
      <c r="M119" s="274"/>
      <c r="N119" s="274"/>
      <c r="O119" s="274"/>
      <c r="P119" s="274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1"/>
      <c r="AD119" s="431"/>
      <c r="AE119" s="431"/>
      <c r="AF119" s="431"/>
      <c r="AG119" s="431"/>
      <c r="AH119" s="431"/>
      <c r="AI119" s="431"/>
      <c r="AJ119" s="431"/>
      <c r="AK119" s="431"/>
      <c r="AL119" s="431"/>
      <c r="AM119" s="431"/>
      <c r="AN119" s="431"/>
      <c r="AO119" s="431"/>
      <c r="AP119" s="431"/>
      <c r="AQ119" s="431"/>
      <c r="AR119" s="431"/>
      <c r="AS119" s="431"/>
      <c r="AT119" s="431"/>
      <c r="AU119" s="431"/>
      <c r="AV119" s="431"/>
      <c r="AW119" s="431"/>
      <c r="AX119" s="431"/>
      <c r="AY119" s="431"/>
      <c r="AZ119" s="431"/>
      <c r="BA119" s="431"/>
      <c r="BB119" s="431"/>
    </row>
    <row r="120" ht="45.0" customHeight="1">
      <c r="A120" s="424"/>
      <c r="B120" s="424"/>
      <c r="C120" s="424"/>
      <c r="D120" s="424"/>
      <c r="E120" s="424"/>
      <c r="F120" s="660"/>
      <c r="G120" s="274">
        <v>30.0</v>
      </c>
      <c r="H120" s="274" t="s">
        <v>332</v>
      </c>
      <c r="I120" s="274">
        <v>2.0</v>
      </c>
      <c r="J120" s="274"/>
      <c r="K120" s="274"/>
      <c r="L120" s="274"/>
      <c r="M120" s="274"/>
      <c r="N120" s="274"/>
      <c r="O120" s="274"/>
      <c r="P120" s="274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  <c r="AF120" s="431"/>
      <c r="AG120" s="431"/>
      <c r="AH120" s="431"/>
      <c r="AI120" s="431"/>
      <c r="AJ120" s="431"/>
      <c r="AK120" s="431"/>
      <c r="AL120" s="431"/>
      <c r="AM120" s="431"/>
      <c r="AN120" s="431"/>
      <c r="AO120" s="431"/>
      <c r="AP120" s="431"/>
      <c r="AQ120" s="431"/>
      <c r="AR120" s="431"/>
      <c r="AS120" s="431"/>
      <c r="AT120" s="431"/>
      <c r="AU120" s="431"/>
      <c r="AV120" s="431"/>
      <c r="AW120" s="431"/>
      <c r="AX120" s="431"/>
      <c r="AY120" s="431"/>
      <c r="AZ120" s="431"/>
      <c r="BA120" s="431"/>
      <c r="BB120" s="431"/>
    </row>
    <row r="121" ht="45.0" customHeight="1">
      <c r="A121" s="424"/>
      <c r="B121" s="424"/>
      <c r="C121" s="424"/>
      <c r="D121" s="424"/>
      <c r="E121" s="424"/>
      <c r="F121" s="660"/>
      <c r="G121" s="274">
        <v>32.0</v>
      </c>
      <c r="H121" s="274" t="s">
        <v>332</v>
      </c>
      <c r="I121" s="274">
        <v>1.0</v>
      </c>
      <c r="J121" s="274"/>
      <c r="K121" s="274"/>
      <c r="L121" s="274"/>
      <c r="M121" s="274"/>
      <c r="N121" s="274"/>
      <c r="O121" s="274"/>
      <c r="P121" s="274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1"/>
      <c r="AH121" s="431"/>
      <c r="AI121" s="431"/>
      <c r="AJ121" s="431"/>
      <c r="AK121" s="431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1"/>
      <c r="BA121" s="431"/>
      <c r="BB121" s="431"/>
    </row>
    <row r="122" ht="45.0" customHeight="1">
      <c r="A122" s="424"/>
      <c r="B122" s="424"/>
      <c r="C122" s="424"/>
      <c r="D122" s="424"/>
      <c r="E122" s="424"/>
      <c r="F122" s="660"/>
      <c r="G122" s="274">
        <v>35.0</v>
      </c>
      <c r="H122" s="274" t="s">
        <v>333</v>
      </c>
      <c r="I122" s="274">
        <v>3.0</v>
      </c>
      <c r="J122" s="274"/>
      <c r="K122" s="274"/>
      <c r="L122" s="274"/>
      <c r="M122" s="274"/>
      <c r="N122" s="274"/>
      <c r="O122" s="274"/>
      <c r="P122" s="274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1"/>
      <c r="AT122" s="431"/>
      <c r="AU122" s="431"/>
      <c r="AV122" s="431"/>
      <c r="AW122" s="431"/>
      <c r="AX122" s="431"/>
      <c r="AY122" s="431"/>
      <c r="AZ122" s="431"/>
      <c r="BA122" s="431"/>
      <c r="BB122" s="431"/>
    </row>
    <row r="123" ht="15.0" customHeight="1">
      <c r="A123" s="424"/>
      <c r="B123" s="424"/>
      <c r="C123" s="424"/>
      <c r="D123" s="424"/>
      <c r="E123" s="424"/>
      <c r="F123" s="660"/>
      <c r="G123" s="274">
        <v>36.0</v>
      </c>
      <c r="H123" s="274" t="s">
        <v>333</v>
      </c>
      <c r="I123" s="274">
        <v>1.0</v>
      </c>
      <c r="J123" s="274"/>
      <c r="K123" s="274"/>
      <c r="L123" s="274"/>
      <c r="M123" s="274"/>
      <c r="N123" s="274"/>
      <c r="O123" s="274"/>
      <c r="P123" s="274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1"/>
      <c r="AF123" s="431"/>
      <c r="AG123" s="431"/>
      <c r="AH123" s="431"/>
      <c r="AI123" s="431"/>
      <c r="AJ123" s="431"/>
      <c r="AK123" s="431"/>
      <c r="AL123" s="431"/>
      <c r="AM123" s="431"/>
      <c r="AN123" s="431"/>
      <c r="AO123" s="431"/>
      <c r="AP123" s="431"/>
      <c r="AQ123" s="431"/>
      <c r="AR123" s="431"/>
      <c r="AS123" s="431"/>
      <c r="AT123" s="431"/>
      <c r="AU123" s="431"/>
      <c r="AV123" s="431"/>
      <c r="AW123" s="431"/>
      <c r="AX123" s="431"/>
      <c r="AY123" s="431"/>
      <c r="AZ123" s="431"/>
      <c r="BA123" s="431"/>
      <c r="BB123" s="431"/>
    </row>
    <row r="124" ht="15.0" customHeight="1">
      <c r="A124" s="431"/>
      <c r="B124" s="431"/>
      <c r="C124" s="431"/>
      <c r="D124" s="431"/>
      <c r="E124" s="431"/>
      <c r="F124" s="273"/>
      <c r="G124" s="274">
        <v>37.0</v>
      </c>
      <c r="H124" s="274" t="s">
        <v>333</v>
      </c>
      <c r="I124" s="274">
        <v>1.0</v>
      </c>
      <c r="J124" s="274"/>
      <c r="K124" s="274"/>
      <c r="L124" s="274"/>
      <c r="M124" s="274"/>
      <c r="N124" s="274"/>
      <c r="O124" s="274"/>
      <c r="P124" s="274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1"/>
      <c r="AS124" s="431"/>
      <c r="AT124" s="431"/>
      <c r="AU124" s="431"/>
      <c r="AV124" s="431"/>
      <c r="AW124" s="431"/>
      <c r="AX124" s="431"/>
      <c r="AY124" s="431"/>
      <c r="AZ124" s="431"/>
      <c r="BA124" s="431"/>
      <c r="BB124" s="431"/>
    </row>
    <row r="125" ht="15.0" customHeight="1">
      <c r="A125" s="431"/>
      <c r="B125" s="431"/>
      <c r="C125" s="431"/>
      <c r="D125" s="431"/>
      <c r="E125" s="431"/>
      <c r="F125" s="273"/>
      <c r="G125" s="274">
        <v>40.0</v>
      </c>
      <c r="H125" s="274" t="s">
        <v>333</v>
      </c>
      <c r="I125" s="274">
        <v>1.0</v>
      </c>
      <c r="J125" s="274"/>
      <c r="K125" s="274"/>
      <c r="L125" s="274"/>
      <c r="M125" s="274"/>
      <c r="N125" s="274"/>
      <c r="O125" s="274"/>
      <c r="P125" s="274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1"/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  <c r="AU125" s="431"/>
      <c r="AV125" s="431"/>
      <c r="AW125" s="431"/>
      <c r="AX125" s="431"/>
      <c r="AY125" s="431"/>
      <c r="AZ125" s="431"/>
      <c r="BA125" s="431"/>
      <c r="BB125" s="431"/>
    </row>
    <row r="126" ht="15.0" customHeight="1">
      <c r="A126" s="431"/>
      <c r="B126" s="431"/>
      <c r="C126" s="431"/>
      <c r="D126" s="431"/>
      <c r="E126" s="431"/>
      <c r="F126" s="273"/>
      <c r="G126" s="274">
        <v>45.0</v>
      </c>
      <c r="H126" s="274" t="s">
        <v>333</v>
      </c>
      <c r="I126" s="274">
        <v>2.0</v>
      </c>
      <c r="J126" s="274"/>
      <c r="K126" s="274"/>
      <c r="L126" s="274"/>
      <c r="M126" s="274"/>
      <c r="N126" s="274"/>
      <c r="O126" s="274"/>
      <c r="P126" s="274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/>
      <c r="AD126" s="431"/>
      <c r="AE126" s="431"/>
      <c r="AF126" s="431"/>
      <c r="AG126" s="431"/>
      <c r="AH126" s="431"/>
      <c r="AI126" s="431"/>
      <c r="AJ126" s="431"/>
      <c r="AK126" s="431"/>
      <c r="AL126" s="431"/>
      <c r="AM126" s="431"/>
      <c r="AN126" s="431"/>
      <c r="AO126" s="431"/>
      <c r="AP126" s="431"/>
      <c r="AQ126" s="431"/>
      <c r="AR126" s="431"/>
      <c r="AS126" s="431"/>
      <c r="AT126" s="431"/>
      <c r="AU126" s="431"/>
      <c r="AV126" s="431"/>
      <c r="AW126" s="431"/>
      <c r="AX126" s="431"/>
      <c r="AY126" s="431"/>
      <c r="AZ126" s="431"/>
      <c r="BA126" s="431"/>
      <c r="BB126" s="431"/>
    </row>
    <row r="127" ht="15.0" customHeight="1">
      <c r="A127" s="431"/>
      <c r="B127" s="431"/>
      <c r="C127" s="431"/>
      <c r="D127" s="431"/>
      <c r="E127" s="431"/>
      <c r="F127" s="273"/>
      <c r="G127" s="274">
        <v>46.0</v>
      </c>
      <c r="H127" s="274" t="s">
        <v>333</v>
      </c>
      <c r="I127" s="274">
        <v>1.0</v>
      </c>
      <c r="J127" s="274"/>
      <c r="K127" s="274"/>
      <c r="L127" s="274"/>
      <c r="M127" s="274"/>
      <c r="N127" s="274"/>
      <c r="O127" s="274"/>
      <c r="P127" s="274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</row>
    <row r="128" ht="15.0" customHeight="1">
      <c r="A128" s="431"/>
      <c r="B128" s="431"/>
      <c r="C128" s="431"/>
      <c r="D128" s="431"/>
      <c r="E128" s="431"/>
      <c r="F128" s="273"/>
      <c r="G128" s="274">
        <v>50.0</v>
      </c>
      <c r="H128" s="274" t="s">
        <v>334</v>
      </c>
      <c r="I128" s="274">
        <v>2.0</v>
      </c>
      <c r="J128" s="274"/>
      <c r="K128" s="274"/>
      <c r="L128" s="274"/>
      <c r="M128" s="274"/>
      <c r="N128" s="274"/>
      <c r="O128" s="274"/>
      <c r="P128" s="274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1"/>
      <c r="AH128" s="431"/>
      <c r="AI128" s="431"/>
      <c r="AJ128" s="431"/>
      <c r="AK128" s="431"/>
      <c r="AL128" s="431"/>
      <c r="AM128" s="431"/>
      <c r="AN128" s="431"/>
      <c r="AO128" s="431"/>
      <c r="AP128" s="431"/>
      <c r="AQ128" s="431"/>
      <c r="AR128" s="431"/>
      <c r="AS128" s="431"/>
      <c r="AT128" s="431"/>
      <c r="AU128" s="431"/>
      <c r="AV128" s="431"/>
      <c r="AW128" s="431"/>
      <c r="AX128" s="431"/>
      <c r="AY128" s="431"/>
      <c r="AZ128" s="431"/>
      <c r="BA128" s="431"/>
      <c r="BB128" s="431"/>
    </row>
    <row r="129" ht="15.0" customHeight="1">
      <c r="A129" s="431"/>
      <c r="B129" s="431"/>
      <c r="C129" s="431"/>
      <c r="D129" s="431"/>
      <c r="E129" s="431"/>
      <c r="F129" s="273"/>
      <c r="G129" s="274">
        <v>51.0</v>
      </c>
      <c r="H129" s="274" t="s">
        <v>334</v>
      </c>
      <c r="I129" s="274">
        <v>1.0</v>
      </c>
      <c r="J129" s="274"/>
      <c r="K129" s="274"/>
      <c r="L129" s="274"/>
      <c r="M129" s="274"/>
      <c r="N129" s="274"/>
      <c r="O129" s="274"/>
      <c r="P129" s="274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  <c r="BB129" s="431"/>
    </row>
    <row r="130" ht="15.0" customHeight="1">
      <c r="A130" s="431"/>
      <c r="B130" s="431"/>
      <c r="C130" s="431"/>
      <c r="D130" s="431"/>
      <c r="E130" s="431"/>
      <c r="F130" s="273"/>
      <c r="G130" s="274">
        <v>52.0</v>
      </c>
      <c r="H130" s="274" t="s">
        <v>334</v>
      </c>
      <c r="I130" s="274">
        <v>1.0</v>
      </c>
      <c r="J130" s="274"/>
      <c r="K130" s="274"/>
      <c r="L130" s="274"/>
      <c r="M130" s="274"/>
      <c r="N130" s="274"/>
      <c r="O130" s="274"/>
      <c r="P130" s="274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  <c r="AF130" s="431"/>
      <c r="AG130" s="431"/>
      <c r="AH130" s="431"/>
      <c r="AI130" s="431"/>
      <c r="AJ130" s="431"/>
      <c r="AK130" s="431"/>
      <c r="AL130" s="431"/>
      <c r="AM130" s="431"/>
      <c r="AN130" s="431"/>
      <c r="AO130" s="431"/>
      <c r="AP130" s="431"/>
      <c r="AQ130" s="431"/>
      <c r="AR130" s="431"/>
      <c r="AS130" s="431"/>
      <c r="AT130" s="431"/>
      <c r="AU130" s="431"/>
      <c r="AV130" s="431"/>
      <c r="AW130" s="431"/>
      <c r="AX130" s="431"/>
      <c r="AY130" s="431"/>
      <c r="AZ130" s="431"/>
      <c r="BA130" s="431"/>
      <c r="BB130" s="431"/>
    </row>
    <row r="131" ht="15.0" customHeight="1">
      <c r="A131" s="431"/>
      <c r="B131" s="431"/>
      <c r="C131" s="431"/>
      <c r="D131" s="431"/>
      <c r="E131" s="431"/>
      <c r="F131" s="273"/>
      <c r="G131" s="274">
        <v>53.0</v>
      </c>
      <c r="H131" s="274" t="s">
        <v>334</v>
      </c>
      <c r="I131" s="274">
        <v>1.0</v>
      </c>
      <c r="J131" s="274"/>
      <c r="K131" s="274"/>
      <c r="L131" s="274"/>
      <c r="M131" s="274"/>
      <c r="N131" s="274"/>
      <c r="O131" s="274"/>
      <c r="P131" s="274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1"/>
      <c r="AJ131" s="431"/>
      <c r="AK131" s="431"/>
      <c r="AL131" s="431"/>
      <c r="AM131" s="431"/>
      <c r="AN131" s="431"/>
      <c r="AO131" s="431"/>
      <c r="AP131" s="431"/>
      <c r="AQ131" s="431"/>
      <c r="AR131" s="431"/>
      <c r="AS131" s="431"/>
      <c r="AT131" s="431"/>
      <c r="AU131" s="431"/>
      <c r="AV131" s="431"/>
      <c r="AW131" s="431"/>
      <c r="AX131" s="431"/>
      <c r="AY131" s="431"/>
      <c r="AZ131" s="431"/>
      <c r="BA131" s="431"/>
      <c r="BB131" s="431"/>
    </row>
    <row r="132" ht="15.0" customHeight="1">
      <c r="A132" s="431"/>
      <c r="B132" s="431"/>
      <c r="C132" s="431"/>
      <c r="D132" s="431"/>
      <c r="E132" s="431"/>
      <c r="F132" s="273"/>
      <c r="G132" s="274">
        <v>55.0</v>
      </c>
      <c r="H132" s="274" t="s">
        <v>334</v>
      </c>
      <c r="I132" s="274">
        <v>2.0</v>
      </c>
      <c r="J132" s="274"/>
      <c r="K132" s="274"/>
      <c r="L132" s="274"/>
      <c r="M132" s="274"/>
      <c r="N132" s="274"/>
      <c r="O132" s="274"/>
      <c r="P132" s="274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  <c r="AC132" s="431"/>
      <c r="AD132" s="431"/>
      <c r="AE132" s="431"/>
      <c r="AF132" s="431"/>
      <c r="AG132" s="431"/>
      <c r="AH132" s="431"/>
      <c r="AI132" s="431"/>
      <c r="AJ132" s="431"/>
      <c r="AK132" s="431"/>
      <c r="AL132" s="431"/>
      <c r="AM132" s="431"/>
      <c r="AN132" s="431"/>
      <c r="AO132" s="431"/>
      <c r="AP132" s="431"/>
      <c r="AQ132" s="431"/>
      <c r="AR132" s="431"/>
      <c r="AS132" s="431"/>
      <c r="AT132" s="431"/>
      <c r="AU132" s="431"/>
      <c r="AV132" s="431"/>
      <c r="AW132" s="431"/>
      <c r="AX132" s="431"/>
      <c r="AY132" s="431"/>
      <c r="AZ132" s="431"/>
      <c r="BA132" s="431"/>
      <c r="BB132" s="431"/>
    </row>
    <row r="133" ht="15.0" customHeight="1">
      <c r="A133" s="431"/>
      <c r="B133" s="431"/>
      <c r="C133" s="431"/>
      <c r="D133" s="431"/>
      <c r="E133" s="431"/>
      <c r="F133" s="273"/>
      <c r="G133" s="274">
        <v>57.0</v>
      </c>
      <c r="H133" s="274" t="s">
        <v>334</v>
      </c>
      <c r="I133" s="274">
        <v>1.0</v>
      </c>
      <c r="J133" s="274"/>
      <c r="K133" s="274"/>
      <c r="L133" s="274"/>
      <c r="M133" s="274"/>
      <c r="N133" s="274"/>
      <c r="O133" s="274"/>
      <c r="P133" s="274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  <c r="AF133" s="431"/>
      <c r="AG133" s="431"/>
      <c r="AH133" s="431"/>
      <c r="AI133" s="431"/>
      <c r="AJ133" s="431"/>
      <c r="AK133" s="431"/>
      <c r="AL133" s="431"/>
      <c r="AM133" s="431"/>
      <c r="AN133" s="431"/>
      <c r="AO133" s="431"/>
      <c r="AP133" s="431"/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  <c r="BB133" s="431"/>
    </row>
    <row r="134" ht="15.0" customHeight="1">
      <c r="A134" s="431"/>
      <c r="B134" s="431"/>
      <c r="C134" s="431"/>
      <c r="D134" s="431"/>
      <c r="E134" s="431"/>
      <c r="F134" s="273"/>
      <c r="G134" s="274">
        <v>60.0</v>
      </c>
      <c r="H134" s="274" t="s">
        <v>334</v>
      </c>
      <c r="I134" s="274">
        <v>2.0</v>
      </c>
      <c r="J134" s="274"/>
      <c r="K134" s="274"/>
      <c r="L134" s="274"/>
      <c r="M134" s="274"/>
      <c r="N134" s="274"/>
      <c r="O134" s="274"/>
      <c r="P134" s="274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  <c r="AC134" s="431"/>
      <c r="AD134" s="431"/>
      <c r="AE134" s="431"/>
      <c r="AF134" s="431"/>
      <c r="AG134" s="431"/>
      <c r="AH134" s="431"/>
      <c r="AI134" s="431"/>
      <c r="AJ134" s="431"/>
      <c r="AK134" s="431"/>
      <c r="AL134" s="431"/>
      <c r="AM134" s="431"/>
      <c r="AN134" s="431"/>
      <c r="AO134" s="431"/>
      <c r="AP134" s="431"/>
      <c r="AQ134" s="431"/>
      <c r="AR134" s="431"/>
      <c r="AS134" s="431"/>
      <c r="AT134" s="431"/>
      <c r="AU134" s="431"/>
      <c r="AV134" s="431"/>
      <c r="AW134" s="431"/>
      <c r="AX134" s="431"/>
      <c r="AY134" s="431"/>
      <c r="AZ134" s="431"/>
      <c r="BA134" s="431"/>
      <c r="BB134" s="431"/>
    </row>
    <row r="135" ht="15.0" customHeight="1">
      <c r="A135" s="431"/>
      <c r="B135" s="431"/>
      <c r="C135" s="431"/>
      <c r="D135" s="431"/>
      <c r="E135" s="431"/>
      <c r="F135" s="273"/>
      <c r="G135" s="274">
        <v>61.0</v>
      </c>
      <c r="H135" s="274" t="s">
        <v>334</v>
      </c>
      <c r="I135" s="274">
        <v>1.0</v>
      </c>
      <c r="J135" s="274"/>
      <c r="K135" s="274"/>
      <c r="L135" s="274"/>
      <c r="M135" s="274"/>
      <c r="N135" s="274"/>
      <c r="O135" s="274"/>
      <c r="P135" s="274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  <c r="AC135" s="431"/>
      <c r="AD135" s="431"/>
      <c r="AE135" s="431"/>
      <c r="AF135" s="431"/>
      <c r="AG135" s="431"/>
      <c r="AH135" s="431"/>
      <c r="AI135" s="431"/>
      <c r="AJ135" s="431"/>
      <c r="AK135" s="431"/>
      <c r="AL135" s="431"/>
      <c r="AM135" s="431"/>
      <c r="AN135" s="431"/>
      <c r="AO135" s="431"/>
      <c r="AP135" s="431"/>
      <c r="AQ135" s="431"/>
      <c r="AR135" s="431"/>
      <c r="AS135" s="431"/>
      <c r="AT135" s="431"/>
      <c r="AU135" s="431"/>
      <c r="AV135" s="431"/>
      <c r="AW135" s="431"/>
      <c r="AX135" s="431"/>
      <c r="AY135" s="431"/>
      <c r="AZ135" s="431"/>
      <c r="BA135" s="431"/>
      <c r="BB135" s="431"/>
    </row>
    <row r="136" ht="15.0" customHeight="1">
      <c r="A136" s="431"/>
      <c r="B136" s="431"/>
      <c r="C136" s="431"/>
      <c r="D136" s="431"/>
      <c r="E136" s="431"/>
      <c r="F136" s="273"/>
      <c r="G136" s="274">
        <v>62.0</v>
      </c>
      <c r="H136" s="274" t="s">
        <v>334</v>
      </c>
      <c r="I136" s="274">
        <v>1.0</v>
      </c>
      <c r="J136" s="274"/>
      <c r="K136" s="274"/>
      <c r="L136" s="274"/>
      <c r="M136" s="274"/>
      <c r="N136" s="274"/>
      <c r="O136" s="274"/>
      <c r="P136" s="274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1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  <c r="BB136" s="431"/>
    </row>
    <row r="137" ht="15.0" customHeight="1">
      <c r="A137" s="431"/>
      <c r="B137" s="431"/>
      <c r="C137" s="431"/>
      <c r="D137" s="431"/>
      <c r="E137" s="431"/>
      <c r="F137" s="273"/>
      <c r="G137" s="274">
        <v>65.0</v>
      </c>
      <c r="H137" s="274" t="s">
        <v>335</v>
      </c>
      <c r="I137" s="274">
        <v>1.0</v>
      </c>
      <c r="J137" s="274"/>
      <c r="K137" s="274"/>
      <c r="L137" s="274"/>
      <c r="M137" s="274"/>
      <c r="N137" s="274"/>
      <c r="O137" s="274"/>
      <c r="P137" s="274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  <c r="AW137" s="431"/>
      <c r="AX137" s="431"/>
      <c r="AY137" s="431"/>
      <c r="AZ137" s="431"/>
      <c r="BA137" s="431"/>
      <c r="BB137" s="431"/>
    </row>
    <row r="138" ht="15.0" customHeight="1">
      <c r="A138" s="431"/>
      <c r="B138" s="431"/>
      <c r="C138" s="431"/>
      <c r="D138" s="431"/>
      <c r="E138" s="431"/>
      <c r="F138" s="273"/>
      <c r="G138" s="274">
        <v>70.0</v>
      </c>
      <c r="H138" s="274" t="s">
        <v>335</v>
      </c>
      <c r="I138" s="274">
        <v>2.0</v>
      </c>
      <c r="J138" s="274"/>
      <c r="K138" s="274"/>
      <c r="L138" s="274"/>
      <c r="M138" s="274"/>
      <c r="N138" s="274"/>
      <c r="O138" s="274"/>
      <c r="P138" s="274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  <c r="AF138" s="431"/>
      <c r="AG138" s="431"/>
      <c r="AH138" s="431"/>
      <c r="AI138" s="431"/>
      <c r="AJ138" s="431"/>
      <c r="AK138" s="431"/>
      <c r="AL138" s="431"/>
      <c r="AM138" s="431"/>
      <c r="AN138" s="431"/>
      <c r="AO138" s="431"/>
      <c r="AP138" s="431"/>
      <c r="AQ138" s="431"/>
      <c r="AR138" s="431"/>
      <c r="AS138" s="431"/>
      <c r="AT138" s="431"/>
      <c r="AU138" s="431"/>
      <c r="AV138" s="431"/>
      <c r="AW138" s="431"/>
      <c r="AX138" s="431"/>
      <c r="AY138" s="431"/>
      <c r="AZ138" s="431"/>
      <c r="BA138" s="431"/>
      <c r="BB138" s="431"/>
    </row>
    <row r="139" ht="15.0" customHeight="1">
      <c r="A139" s="431"/>
      <c r="B139" s="431"/>
      <c r="C139" s="431"/>
      <c r="D139" s="431"/>
      <c r="E139" s="431"/>
      <c r="F139" s="273"/>
      <c r="G139" s="274">
        <v>71.0</v>
      </c>
      <c r="H139" s="274" t="s">
        <v>335</v>
      </c>
      <c r="I139" s="274">
        <v>1.0</v>
      </c>
      <c r="J139" s="274"/>
      <c r="K139" s="274"/>
      <c r="L139" s="274"/>
      <c r="M139" s="274"/>
      <c r="N139" s="274"/>
      <c r="O139" s="274"/>
      <c r="P139" s="274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  <c r="BB139" s="431"/>
    </row>
    <row r="140" ht="15.0" customHeight="1">
      <c r="A140" s="431"/>
      <c r="B140" s="431"/>
      <c r="C140" s="431"/>
      <c r="D140" s="431"/>
      <c r="E140" s="431"/>
      <c r="F140" s="273"/>
      <c r="G140" s="274">
        <v>75.0</v>
      </c>
      <c r="H140" s="274" t="s">
        <v>335</v>
      </c>
      <c r="I140" s="274">
        <v>1.0</v>
      </c>
      <c r="J140" s="274"/>
      <c r="K140" s="274"/>
      <c r="L140" s="274"/>
      <c r="M140" s="274"/>
      <c r="N140" s="274"/>
      <c r="O140" s="274"/>
      <c r="P140" s="274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1"/>
      <c r="AH140" s="431"/>
      <c r="AI140" s="431"/>
      <c r="AJ140" s="431"/>
      <c r="AK140" s="431"/>
      <c r="AL140" s="431"/>
      <c r="AM140" s="431"/>
      <c r="AN140" s="431"/>
      <c r="AO140" s="431"/>
      <c r="AP140" s="431"/>
      <c r="AQ140" s="431"/>
      <c r="AR140" s="431"/>
      <c r="AS140" s="431"/>
      <c r="AT140" s="431"/>
      <c r="AU140" s="431"/>
      <c r="AV140" s="431"/>
      <c r="AW140" s="431"/>
      <c r="AX140" s="431"/>
      <c r="AY140" s="431"/>
      <c r="AZ140" s="431"/>
      <c r="BA140" s="431"/>
      <c r="BB140" s="431"/>
    </row>
    <row r="141" ht="15.0" customHeight="1">
      <c r="A141" s="431"/>
      <c r="B141" s="431"/>
      <c r="C141" s="431"/>
      <c r="D141" s="431"/>
      <c r="E141" s="431"/>
      <c r="F141" s="273"/>
      <c r="G141" s="274">
        <v>80.0</v>
      </c>
      <c r="H141" s="274" t="s">
        <v>335</v>
      </c>
      <c r="I141" s="274">
        <v>1.0</v>
      </c>
      <c r="J141" s="274"/>
      <c r="K141" s="274"/>
      <c r="L141" s="274"/>
      <c r="M141" s="274"/>
      <c r="N141" s="274"/>
      <c r="O141" s="274"/>
      <c r="P141" s="274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  <c r="AF141" s="431"/>
      <c r="AG141" s="431"/>
      <c r="AH141" s="431"/>
      <c r="AI141" s="431"/>
      <c r="AJ141" s="431"/>
      <c r="AK141" s="431"/>
      <c r="AL141" s="431"/>
      <c r="AM141" s="431"/>
      <c r="AN141" s="431"/>
      <c r="AO141" s="431"/>
      <c r="AP141" s="431"/>
      <c r="AQ141" s="431"/>
      <c r="AR141" s="431"/>
      <c r="AS141" s="431"/>
      <c r="AT141" s="431"/>
      <c r="AU141" s="431"/>
      <c r="AV141" s="431"/>
      <c r="AW141" s="431"/>
      <c r="AX141" s="431"/>
      <c r="AY141" s="431"/>
      <c r="AZ141" s="431"/>
      <c r="BA141" s="431"/>
      <c r="BB141" s="431"/>
    </row>
    <row r="142" ht="15.0" customHeight="1">
      <c r="A142" s="431"/>
      <c r="B142" s="431"/>
      <c r="C142" s="431"/>
      <c r="D142" s="431"/>
      <c r="E142" s="431"/>
      <c r="F142" s="273"/>
      <c r="G142" s="274" t="s">
        <v>350</v>
      </c>
      <c r="H142" s="274"/>
      <c r="I142" s="274">
        <v>48.0</v>
      </c>
      <c r="J142" s="274"/>
      <c r="K142" s="274"/>
      <c r="L142" s="274"/>
      <c r="M142" s="274"/>
      <c r="N142" s="274"/>
      <c r="O142" s="274"/>
      <c r="P142" s="274"/>
      <c r="Q142" s="431"/>
      <c r="R142" s="431"/>
      <c r="S142" s="431"/>
      <c r="T142" s="431"/>
      <c r="U142" s="431"/>
      <c r="V142" s="431"/>
      <c r="W142" s="431"/>
      <c r="X142" s="431"/>
      <c r="Y142" s="431"/>
      <c r="Z142" s="431"/>
      <c r="AA142" s="431"/>
      <c r="AB142" s="431"/>
      <c r="AC142" s="431"/>
      <c r="AD142" s="431"/>
      <c r="AE142" s="431"/>
      <c r="AF142" s="431"/>
      <c r="AG142" s="431"/>
      <c r="AH142" s="431"/>
      <c r="AI142" s="431"/>
      <c r="AJ142" s="431"/>
      <c r="AK142" s="431"/>
      <c r="AL142" s="431"/>
      <c r="AM142" s="431"/>
      <c r="AN142" s="431"/>
      <c r="AO142" s="431"/>
      <c r="AP142" s="431"/>
      <c r="AQ142" s="431"/>
      <c r="AR142" s="431"/>
      <c r="AS142" s="431"/>
      <c r="AT142" s="431"/>
      <c r="AU142" s="431"/>
      <c r="AV142" s="431"/>
      <c r="AW142" s="431"/>
      <c r="AX142" s="431"/>
      <c r="AY142" s="431"/>
      <c r="AZ142" s="431"/>
      <c r="BA142" s="431"/>
      <c r="BB142" s="431"/>
    </row>
    <row r="143" ht="15.0" customHeight="1">
      <c r="A143" s="431"/>
      <c r="B143" s="431"/>
      <c r="C143" s="431"/>
      <c r="D143" s="431"/>
      <c r="E143" s="431"/>
      <c r="F143" s="273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1"/>
      <c r="AH143" s="431"/>
      <c r="AI143" s="431"/>
      <c r="AJ143" s="431"/>
      <c r="AK143" s="431"/>
      <c r="AL143" s="431"/>
      <c r="AM143" s="431"/>
      <c r="AN143" s="431"/>
      <c r="AO143" s="431"/>
      <c r="AP143" s="431"/>
      <c r="AQ143" s="431"/>
      <c r="AR143" s="431"/>
      <c r="AS143" s="431"/>
      <c r="AT143" s="431"/>
      <c r="AU143" s="431"/>
      <c r="AV143" s="431"/>
      <c r="AW143" s="431"/>
      <c r="AX143" s="431"/>
      <c r="AY143" s="431"/>
      <c r="AZ143" s="431"/>
      <c r="BA143" s="431"/>
      <c r="BB143" s="431"/>
    </row>
    <row r="144" ht="15.0" customHeight="1">
      <c r="A144" s="431"/>
      <c r="B144" s="431"/>
      <c r="C144" s="431"/>
      <c r="D144" s="431"/>
      <c r="E144" s="431"/>
      <c r="F144" s="273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1"/>
      <c r="AB144" s="431"/>
      <c r="AC144" s="431"/>
      <c r="AD144" s="431"/>
      <c r="AE144" s="431"/>
      <c r="AF144" s="431"/>
      <c r="AG144" s="431"/>
      <c r="AH144" s="431"/>
      <c r="AI144" s="431"/>
      <c r="AJ144" s="431"/>
      <c r="AK144" s="431"/>
      <c r="AL144" s="431"/>
      <c r="AM144" s="431"/>
      <c r="AN144" s="431"/>
      <c r="AO144" s="431"/>
      <c r="AP144" s="431"/>
      <c r="AQ144" s="431"/>
      <c r="AR144" s="431"/>
      <c r="AS144" s="431"/>
      <c r="AT144" s="431"/>
      <c r="AU144" s="431"/>
      <c r="AV144" s="431"/>
      <c r="AW144" s="431"/>
      <c r="AX144" s="431"/>
      <c r="AY144" s="431"/>
      <c r="AZ144" s="431"/>
      <c r="BA144" s="431"/>
      <c r="BB144" s="431"/>
    </row>
    <row r="145" ht="15.0" customHeight="1">
      <c r="A145" s="431"/>
      <c r="B145" s="431"/>
      <c r="C145" s="431"/>
      <c r="D145" s="431"/>
      <c r="E145" s="431"/>
      <c r="F145" s="273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431"/>
      <c r="R145" s="431"/>
      <c r="S145" s="431"/>
      <c r="T145" s="431"/>
      <c r="U145" s="431"/>
      <c r="V145" s="431"/>
      <c r="W145" s="431"/>
      <c r="X145" s="431"/>
      <c r="Y145" s="431"/>
      <c r="Z145" s="431"/>
      <c r="AA145" s="431"/>
      <c r="AB145" s="431"/>
      <c r="AC145" s="431"/>
      <c r="AD145" s="431"/>
      <c r="AE145" s="431"/>
      <c r="AF145" s="431"/>
      <c r="AG145" s="431"/>
      <c r="AH145" s="431"/>
      <c r="AI145" s="431"/>
      <c r="AJ145" s="431"/>
      <c r="AK145" s="431"/>
      <c r="AL145" s="431"/>
      <c r="AM145" s="431"/>
      <c r="AN145" s="431"/>
      <c r="AO145" s="431"/>
      <c r="AP145" s="431"/>
      <c r="AQ145" s="431"/>
      <c r="AR145" s="431"/>
      <c r="AS145" s="431"/>
      <c r="AT145" s="431"/>
      <c r="AU145" s="431"/>
      <c r="AV145" s="431"/>
      <c r="AW145" s="431"/>
      <c r="AX145" s="431"/>
      <c r="AY145" s="431"/>
      <c r="AZ145" s="431"/>
      <c r="BA145" s="431"/>
      <c r="BB145" s="431"/>
    </row>
    <row r="146" ht="15.0" customHeight="1">
      <c r="A146" s="431"/>
      <c r="B146" s="431"/>
      <c r="C146" s="431"/>
      <c r="D146" s="431"/>
      <c r="E146" s="431"/>
      <c r="F146" s="273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431"/>
      <c r="R146" s="431"/>
      <c r="S146" s="431"/>
      <c r="T146" s="431"/>
      <c r="U146" s="431"/>
      <c r="V146" s="431"/>
      <c r="W146" s="431"/>
      <c r="X146" s="431"/>
      <c r="Y146" s="431"/>
      <c r="Z146" s="431"/>
      <c r="AA146" s="431"/>
      <c r="AB146" s="431"/>
      <c r="AC146" s="431"/>
      <c r="AD146" s="431"/>
      <c r="AE146" s="431"/>
      <c r="AF146" s="431"/>
      <c r="AG146" s="431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431"/>
      <c r="AW146" s="431"/>
      <c r="AX146" s="431"/>
      <c r="AY146" s="431"/>
      <c r="AZ146" s="431"/>
      <c r="BA146" s="431"/>
      <c r="BB146" s="431"/>
    </row>
    <row r="147" ht="15.0" customHeight="1">
      <c r="A147" s="431"/>
      <c r="B147" s="431"/>
      <c r="C147" s="431"/>
      <c r="D147" s="431"/>
      <c r="E147" s="431"/>
      <c r="F147" s="273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  <c r="AB147" s="431"/>
      <c r="AC147" s="431"/>
      <c r="AD147" s="431"/>
      <c r="AE147" s="431"/>
      <c r="AF147" s="431"/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1"/>
      <c r="AZ147" s="431"/>
      <c r="BA147" s="431"/>
      <c r="BB147" s="431"/>
    </row>
    <row r="148" ht="15.0" customHeight="1">
      <c r="A148" s="431"/>
      <c r="B148" s="431"/>
      <c r="C148" s="431"/>
      <c r="D148" s="431"/>
      <c r="E148" s="431"/>
      <c r="F148" s="273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  <c r="AD148" s="431"/>
      <c r="AE148" s="431"/>
      <c r="AF148" s="431"/>
      <c r="AG148" s="431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431"/>
      <c r="AS148" s="431"/>
      <c r="AT148" s="431"/>
      <c r="AU148" s="431"/>
      <c r="AV148" s="431"/>
      <c r="AW148" s="431"/>
      <c r="AX148" s="431"/>
      <c r="AY148" s="431"/>
      <c r="AZ148" s="431"/>
      <c r="BA148" s="431"/>
      <c r="BB148" s="431"/>
    </row>
    <row r="149" ht="15.0" customHeight="1">
      <c r="A149" s="431"/>
      <c r="B149" s="431"/>
      <c r="C149" s="431"/>
      <c r="D149" s="431"/>
      <c r="E149" s="431"/>
      <c r="F149" s="273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1"/>
      <c r="AH149" s="431"/>
      <c r="AI149" s="431"/>
      <c r="AJ149" s="431"/>
      <c r="AK149" s="431"/>
      <c r="AL149" s="431"/>
      <c r="AM149" s="431"/>
      <c r="AN149" s="431"/>
      <c r="AO149" s="431"/>
      <c r="AP149" s="431"/>
      <c r="AQ149" s="431"/>
      <c r="AR149" s="431"/>
      <c r="AS149" s="431"/>
      <c r="AT149" s="431"/>
      <c r="AU149" s="431"/>
      <c r="AV149" s="431"/>
      <c r="AW149" s="431"/>
      <c r="AX149" s="431"/>
      <c r="AY149" s="431"/>
      <c r="AZ149" s="431"/>
      <c r="BA149" s="431"/>
      <c r="BB149" s="431"/>
    </row>
    <row r="150" ht="15.0" customHeight="1">
      <c r="A150" s="431"/>
      <c r="B150" s="431"/>
      <c r="C150" s="431"/>
      <c r="D150" s="431"/>
      <c r="E150" s="431"/>
      <c r="F150" s="273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1"/>
      <c r="AB150" s="431"/>
      <c r="AC150" s="431"/>
      <c r="AD150" s="431"/>
      <c r="AE150" s="431"/>
      <c r="AF150" s="431"/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  <c r="AW150" s="431"/>
      <c r="AX150" s="431"/>
      <c r="AY150" s="431"/>
      <c r="AZ150" s="431"/>
      <c r="BA150" s="431"/>
      <c r="BB150" s="431"/>
    </row>
    <row r="151" ht="15.0" customHeight="1">
      <c r="A151" s="431"/>
      <c r="B151" s="431"/>
      <c r="C151" s="431"/>
      <c r="D151" s="431"/>
      <c r="E151" s="431"/>
      <c r="F151" s="273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431"/>
      <c r="R151" s="431"/>
      <c r="S151" s="431"/>
      <c r="T151" s="431"/>
      <c r="U151" s="431"/>
      <c r="V151" s="431"/>
      <c r="W151" s="431"/>
      <c r="X151" s="431"/>
      <c r="Y151" s="431"/>
      <c r="Z151" s="431"/>
      <c r="AA151" s="431"/>
      <c r="AB151" s="431"/>
      <c r="AC151" s="431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  <c r="BB151" s="431"/>
    </row>
    <row r="152" ht="15.0" customHeight="1">
      <c r="A152" s="431"/>
      <c r="B152" s="431"/>
      <c r="C152" s="431"/>
      <c r="D152" s="431"/>
      <c r="E152" s="431"/>
      <c r="F152" s="273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  <c r="BB152" s="431"/>
    </row>
    <row r="153" ht="15.0" customHeight="1">
      <c r="A153" s="431"/>
      <c r="B153" s="431"/>
      <c r="C153" s="431"/>
      <c r="D153" s="431"/>
      <c r="E153" s="431"/>
      <c r="F153" s="273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1"/>
      <c r="AC153" s="431"/>
      <c r="AD153" s="431"/>
      <c r="AE153" s="431"/>
      <c r="AF153" s="431"/>
      <c r="AG153" s="431"/>
      <c r="AH153" s="431"/>
      <c r="AI153" s="431"/>
      <c r="AJ153" s="431"/>
      <c r="AK153" s="431"/>
      <c r="AL153" s="431"/>
      <c r="AM153" s="431"/>
      <c r="AN153" s="431"/>
      <c r="AO153" s="431"/>
      <c r="AP153" s="431"/>
      <c r="AQ153" s="431"/>
      <c r="AR153" s="431"/>
      <c r="AS153" s="431"/>
      <c r="AT153" s="431"/>
      <c r="AU153" s="431"/>
      <c r="AV153" s="431"/>
      <c r="AW153" s="431"/>
      <c r="AX153" s="431"/>
      <c r="AY153" s="431"/>
      <c r="AZ153" s="431"/>
      <c r="BA153" s="431"/>
      <c r="BB153" s="431"/>
    </row>
    <row r="154" ht="15.0" customHeight="1">
      <c r="A154" s="431"/>
      <c r="B154" s="431"/>
      <c r="C154" s="431"/>
      <c r="D154" s="431"/>
      <c r="E154" s="431"/>
      <c r="F154" s="273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431"/>
      <c r="R154" s="431"/>
      <c r="S154" s="431"/>
      <c r="T154" s="431"/>
      <c r="U154" s="431"/>
      <c r="V154" s="431"/>
      <c r="W154" s="431"/>
      <c r="X154" s="431"/>
      <c r="Y154" s="431"/>
      <c r="Z154" s="431"/>
      <c r="AA154" s="431"/>
      <c r="AB154" s="431"/>
      <c r="AC154" s="431"/>
      <c r="AD154" s="431"/>
      <c r="AE154" s="431"/>
      <c r="AF154" s="431"/>
      <c r="AG154" s="431"/>
      <c r="AH154" s="431"/>
      <c r="AI154" s="431"/>
      <c r="AJ154" s="431"/>
      <c r="AK154" s="431"/>
      <c r="AL154" s="431"/>
      <c r="AM154" s="431"/>
      <c r="AN154" s="431"/>
      <c r="AO154" s="431"/>
      <c r="AP154" s="431"/>
      <c r="AQ154" s="431"/>
      <c r="AR154" s="431"/>
      <c r="AS154" s="431"/>
      <c r="AT154" s="431"/>
      <c r="AU154" s="431"/>
      <c r="AV154" s="431"/>
      <c r="AW154" s="431"/>
      <c r="AX154" s="431"/>
      <c r="AY154" s="431"/>
      <c r="AZ154" s="431"/>
      <c r="BA154" s="431"/>
      <c r="BB154" s="431"/>
    </row>
    <row r="155" ht="15.0" customHeight="1">
      <c r="A155" s="431"/>
      <c r="B155" s="431"/>
      <c r="C155" s="431"/>
      <c r="D155" s="431"/>
      <c r="E155" s="431"/>
      <c r="F155" s="273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431"/>
      <c r="R155" s="431"/>
      <c r="S155" s="431"/>
      <c r="T155" s="431"/>
      <c r="U155" s="431"/>
      <c r="V155" s="431"/>
      <c r="W155" s="431"/>
      <c r="X155" s="431"/>
      <c r="Y155" s="431"/>
      <c r="Z155" s="431"/>
      <c r="AA155" s="431"/>
      <c r="AB155" s="431"/>
      <c r="AC155" s="431"/>
      <c r="AD155" s="431"/>
      <c r="AE155" s="431"/>
      <c r="AF155" s="431"/>
      <c r="AG155" s="431"/>
      <c r="AH155" s="431"/>
      <c r="AI155" s="431"/>
      <c r="AJ155" s="431"/>
      <c r="AK155" s="431"/>
      <c r="AL155" s="431"/>
      <c r="AM155" s="431"/>
      <c r="AN155" s="431"/>
      <c r="AO155" s="431"/>
      <c r="AP155" s="431"/>
      <c r="AQ155" s="431"/>
      <c r="AR155" s="431"/>
      <c r="AS155" s="431"/>
      <c r="AT155" s="431"/>
      <c r="AU155" s="431"/>
      <c r="AV155" s="431"/>
      <c r="AW155" s="431"/>
      <c r="AX155" s="431"/>
      <c r="AY155" s="431"/>
      <c r="AZ155" s="431"/>
      <c r="BA155" s="431"/>
      <c r="BB155" s="431"/>
    </row>
    <row r="156" ht="15.0" customHeight="1">
      <c r="A156" s="431"/>
      <c r="B156" s="431"/>
      <c r="C156" s="431"/>
      <c r="D156" s="431"/>
      <c r="E156" s="431"/>
      <c r="F156" s="273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1"/>
      <c r="AB156" s="431"/>
      <c r="AC156" s="431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31"/>
      <c r="AQ156" s="431"/>
      <c r="AR156" s="431"/>
      <c r="AS156" s="431"/>
      <c r="AT156" s="431"/>
      <c r="AU156" s="431"/>
      <c r="AV156" s="431"/>
      <c r="AW156" s="431"/>
      <c r="AX156" s="431"/>
      <c r="AY156" s="431"/>
      <c r="AZ156" s="431"/>
      <c r="BA156" s="431"/>
      <c r="BB156" s="431"/>
    </row>
    <row r="157" ht="15.0" customHeight="1">
      <c r="A157" s="431"/>
      <c r="B157" s="431"/>
      <c r="C157" s="431"/>
      <c r="D157" s="431"/>
      <c r="E157" s="431"/>
      <c r="F157" s="273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1"/>
      <c r="AH157" s="431"/>
      <c r="AI157" s="431"/>
      <c r="AJ157" s="431"/>
      <c r="AK157" s="431"/>
      <c r="AL157" s="431"/>
      <c r="AM157" s="431"/>
      <c r="AN157" s="431"/>
      <c r="AO157" s="431"/>
      <c r="AP157" s="431"/>
      <c r="AQ157" s="431"/>
      <c r="AR157" s="431"/>
      <c r="AS157" s="431"/>
      <c r="AT157" s="431"/>
      <c r="AU157" s="431"/>
      <c r="AV157" s="431"/>
      <c r="AW157" s="431"/>
      <c r="AX157" s="431"/>
      <c r="AY157" s="431"/>
      <c r="AZ157" s="431"/>
      <c r="BA157" s="431"/>
      <c r="BB157" s="431"/>
    </row>
    <row r="158" ht="15.0" customHeight="1">
      <c r="A158" s="431"/>
      <c r="B158" s="431"/>
      <c r="C158" s="431"/>
      <c r="D158" s="431"/>
      <c r="E158" s="431"/>
      <c r="F158" s="273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1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431"/>
      <c r="AS158" s="431"/>
      <c r="AT158" s="431"/>
      <c r="AU158" s="431"/>
      <c r="AV158" s="431"/>
      <c r="AW158" s="431"/>
      <c r="AX158" s="431"/>
      <c r="AY158" s="431"/>
      <c r="AZ158" s="431"/>
      <c r="BA158" s="431"/>
      <c r="BB158" s="431"/>
    </row>
    <row r="159" ht="15.0" customHeight="1">
      <c r="A159" s="431"/>
      <c r="B159" s="431"/>
      <c r="C159" s="431"/>
      <c r="D159" s="431"/>
      <c r="E159" s="431"/>
      <c r="F159" s="273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</row>
    <row r="160" ht="15.0" customHeight="1">
      <c r="A160" s="431"/>
      <c r="B160" s="431"/>
      <c r="C160" s="431"/>
      <c r="D160" s="431"/>
      <c r="E160" s="431"/>
      <c r="F160" s="273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1"/>
      <c r="AD160" s="431"/>
      <c r="AE160" s="431"/>
      <c r="AF160" s="431"/>
      <c r="AG160" s="431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431"/>
      <c r="AS160" s="431"/>
      <c r="AT160" s="431"/>
      <c r="AU160" s="431"/>
      <c r="AV160" s="431"/>
      <c r="AW160" s="431"/>
      <c r="AX160" s="431"/>
      <c r="AY160" s="431"/>
      <c r="AZ160" s="431"/>
      <c r="BA160" s="431"/>
      <c r="BB160" s="431"/>
    </row>
    <row r="161" ht="15.0" customHeight="1">
      <c r="A161" s="431"/>
      <c r="B161" s="431"/>
      <c r="C161" s="431"/>
      <c r="D161" s="431"/>
      <c r="E161" s="431"/>
      <c r="F161" s="273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  <c r="AB161" s="431"/>
      <c r="AC161" s="431"/>
      <c r="AD161" s="431"/>
      <c r="AE161" s="431"/>
      <c r="AF161" s="431"/>
      <c r="AG161" s="431"/>
      <c r="AH161" s="431"/>
      <c r="AI161" s="431"/>
      <c r="AJ161" s="431"/>
      <c r="AK161" s="431"/>
      <c r="AL161" s="431"/>
      <c r="AM161" s="431"/>
      <c r="AN161" s="431"/>
      <c r="AO161" s="431"/>
      <c r="AP161" s="431"/>
      <c r="AQ161" s="431"/>
      <c r="AR161" s="431"/>
      <c r="AS161" s="431"/>
      <c r="AT161" s="431"/>
      <c r="AU161" s="431"/>
      <c r="AV161" s="431"/>
      <c r="AW161" s="431"/>
      <c r="AX161" s="431"/>
      <c r="AY161" s="431"/>
      <c r="AZ161" s="431"/>
      <c r="BA161" s="431"/>
      <c r="BB161" s="431"/>
    </row>
    <row r="162" ht="15.0" customHeight="1">
      <c r="A162" s="431"/>
      <c r="B162" s="431"/>
      <c r="C162" s="431"/>
      <c r="D162" s="431"/>
      <c r="E162" s="431"/>
      <c r="F162" s="273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431"/>
      <c r="R162" s="431"/>
      <c r="S162" s="431"/>
      <c r="T162" s="431"/>
      <c r="U162" s="431"/>
      <c r="V162" s="431"/>
      <c r="W162" s="431"/>
      <c r="X162" s="431"/>
      <c r="Y162" s="431"/>
      <c r="Z162" s="431"/>
      <c r="AA162" s="431"/>
      <c r="AB162" s="431"/>
      <c r="AC162" s="431"/>
      <c r="AD162" s="431"/>
      <c r="AE162" s="431"/>
      <c r="AF162" s="431"/>
      <c r="AG162" s="431"/>
      <c r="AH162" s="431"/>
      <c r="AI162" s="431"/>
      <c r="AJ162" s="431"/>
      <c r="AK162" s="431"/>
      <c r="AL162" s="431"/>
      <c r="AM162" s="431"/>
      <c r="AN162" s="431"/>
      <c r="AO162" s="431"/>
      <c r="AP162" s="431"/>
      <c r="AQ162" s="431"/>
      <c r="AR162" s="431"/>
      <c r="AS162" s="431"/>
      <c r="AT162" s="431"/>
      <c r="AU162" s="431"/>
      <c r="AV162" s="431"/>
      <c r="AW162" s="431"/>
      <c r="AX162" s="431"/>
      <c r="AY162" s="431"/>
      <c r="AZ162" s="431"/>
      <c r="BA162" s="431"/>
      <c r="BB162" s="431"/>
    </row>
    <row r="163" ht="15.0" customHeight="1">
      <c r="A163" s="431"/>
      <c r="B163" s="431"/>
      <c r="C163" s="431"/>
      <c r="D163" s="431"/>
      <c r="E163" s="431"/>
      <c r="F163" s="273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1"/>
      <c r="AH163" s="431"/>
      <c r="AI163" s="431"/>
      <c r="AJ163" s="431"/>
      <c r="AK163" s="431"/>
      <c r="AL163" s="431"/>
      <c r="AM163" s="431"/>
      <c r="AN163" s="431"/>
      <c r="AO163" s="431"/>
      <c r="AP163" s="431"/>
      <c r="AQ163" s="431"/>
      <c r="AR163" s="431"/>
      <c r="AS163" s="431"/>
      <c r="AT163" s="431"/>
      <c r="AU163" s="431"/>
      <c r="AV163" s="431"/>
      <c r="AW163" s="431"/>
      <c r="AX163" s="431"/>
      <c r="AY163" s="431"/>
      <c r="AZ163" s="431"/>
      <c r="BA163" s="431"/>
      <c r="BB163" s="431"/>
    </row>
    <row r="164" ht="15.0" customHeight="1">
      <c r="A164" s="431"/>
      <c r="B164" s="431"/>
      <c r="C164" s="431"/>
      <c r="D164" s="431"/>
      <c r="E164" s="431"/>
      <c r="F164" s="273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1"/>
      <c r="AD164" s="431"/>
      <c r="AE164" s="431"/>
      <c r="AF164" s="431"/>
      <c r="AG164" s="431"/>
      <c r="AH164" s="431"/>
      <c r="AI164" s="431"/>
      <c r="AJ164" s="431"/>
      <c r="AK164" s="431"/>
      <c r="AL164" s="431"/>
      <c r="AM164" s="431"/>
      <c r="AN164" s="431"/>
      <c r="AO164" s="431"/>
      <c r="AP164" s="431"/>
      <c r="AQ164" s="431"/>
      <c r="AR164" s="431"/>
      <c r="AS164" s="431"/>
      <c r="AT164" s="431"/>
      <c r="AU164" s="431"/>
      <c r="AV164" s="431"/>
      <c r="AW164" s="431"/>
      <c r="AX164" s="431"/>
      <c r="AY164" s="431"/>
      <c r="AZ164" s="431"/>
      <c r="BA164" s="431"/>
      <c r="BB164" s="431"/>
    </row>
    <row r="165" ht="15.0" customHeight="1">
      <c r="A165" s="431"/>
      <c r="B165" s="431"/>
      <c r="C165" s="431"/>
      <c r="D165" s="431"/>
      <c r="E165" s="431"/>
      <c r="F165" s="273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1"/>
      <c r="AD165" s="431"/>
      <c r="AE165" s="431"/>
      <c r="AF165" s="431"/>
      <c r="AG165" s="431"/>
      <c r="AH165" s="431"/>
      <c r="AI165" s="431"/>
      <c r="AJ165" s="431"/>
      <c r="AK165" s="431"/>
      <c r="AL165" s="431"/>
      <c r="AM165" s="431"/>
      <c r="AN165" s="431"/>
      <c r="AO165" s="431"/>
      <c r="AP165" s="431"/>
      <c r="AQ165" s="431"/>
      <c r="AR165" s="431"/>
      <c r="AS165" s="431"/>
      <c r="AT165" s="431"/>
      <c r="AU165" s="431"/>
      <c r="AV165" s="431"/>
      <c r="AW165" s="431"/>
      <c r="AX165" s="431"/>
      <c r="AY165" s="431"/>
      <c r="AZ165" s="431"/>
      <c r="BA165" s="431"/>
      <c r="BB165" s="431"/>
    </row>
    <row r="166" ht="15.0" customHeight="1">
      <c r="A166" s="431"/>
      <c r="B166" s="431"/>
      <c r="C166" s="431"/>
      <c r="D166" s="431"/>
      <c r="E166" s="431"/>
      <c r="F166" s="273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431"/>
      <c r="R166" s="431"/>
      <c r="S166" s="431"/>
      <c r="T166" s="431"/>
      <c r="U166" s="431"/>
      <c r="V166" s="431"/>
      <c r="W166" s="431"/>
      <c r="X166" s="431"/>
      <c r="Y166" s="431"/>
      <c r="Z166" s="431"/>
      <c r="AA166" s="431"/>
      <c r="AB166" s="431"/>
      <c r="AC166" s="431"/>
      <c r="AD166" s="431"/>
      <c r="AE166" s="431"/>
      <c r="AF166" s="431"/>
      <c r="AG166" s="431"/>
      <c r="AH166" s="431"/>
      <c r="AI166" s="431"/>
      <c r="AJ166" s="431"/>
      <c r="AK166" s="431"/>
      <c r="AL166" s="431"/>
      <c r="AM166" s="431"/>
      <c r="AN166" s="431"/>
      <c r="AO166" s="431"/>
      <c r="AP166" s="431"/>
      <c r="AQ166" s="431"/>
      <c r="AR166" s="431"/>
      <c r="AS166" s="431"/>
      <c r="AT166" s="431"/>
      <c r="AU166" s="431"/>
      <c r="AV166" s="431"/>
      <c r="AW166" s="431"/>
      <c r="AX166" s="431"/>
      <c r="AY166" s="431"/>
      <c r="AZ166" s="431"/>
      <c r="BA166" s="431"/>
      <c r="BB166" s="431"/>
    </row>
    <row r="167" ht="15.0" customHeight="1">
      <c r="A167" s="431"/>
      <c r="B167" s="431"/>
      <c r="C167" s="431"/>
      <c r="D167" s="431"/>
      <c r="E167" s="431"/>
      <c r="F167" s="273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1"/>
      <c r="AD167" s="431"/>
      <c r="AE167" s="431"/>
      <c r="AF167" s="431"/>
      <c r="AG167" s="431"/>
      <c r="AH167" s="431"/>
      <c r="AI167" s="431"/>
      <c r="AJ167" s="431"/>
      <c r="AK167" s="431"/>
      <c r="AL167" s="431"/>
      <c r="AM167" s="431"/>
      <c r="AN167" s="431"/>
      <c r="AO167" s="431"/>
      <c r="AP167" s="431"/>
      <c r="AQ167" s="431"/>
      <c r="AR167" s="431"/>
      <c r="AS167" s="431"/>
      <c r="AT167" s="431"/>
      <c r="AU167" s="431"/>
      <c r="AV167" s="431"/>
      <c r="AW167" s="431"/>
      <c r="AX167" s="431"/>
      <c r="AY167" s="431"/>
      <c r="AZ167" s="431"/>
      <c r="BA167" s="431"/>
      <c r="BB167" s="431"/>
    </row>
    <row r="168" ht="15.0" customHeight="1">
      <c r="A168" s="431"/>
      <c r="B168" s="431"/>
      <c r="C168" s="431"/>
      <c r="D168" s="431"/>
      <c r="E168" s="431"/>
      <c r="F168" s="273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431"/>
      <c r="AE168" s="431"/>
      <c r="AF168" s="431"/>
      <c r="AG168" s="431"/>
      <c r="AH168" s="431"/>
      <c r="AI168" s="431"/>
      <c r="AJ168" s="431"/>
      <c r="AK168" s="431"/>
      <c r="AL168" s="431"/>
      <c r="AM168" s="431"/>
      <c r="AN168" s="431"/>
      <c r="AO168" s="431"/>
      <c r="AP168" s="431"/>
      <c r="AQ168" s="431"/>
      <c r="AR168" s="431"/>
      <c r="AS168" s="431"/>
      <c r="AT168" s="431"/>
      <c r="AU168" s="431"/>
      <c r="AV168" s="431"/>
      <c r="AW168" s="431"/>
      <c r="AX168" s="431"/>
      <c r="AY168" s="431"/>
      <c r="AZ168" s="431"/>
      <c r="BA168" s="431"/>
      <c r="BB168" s="431"/>
    </row>
    <row r="169" ht="15.0" customHeight="1">
      <c r="A169" s="431"/>
      <c r="B169" s="431"/>
      <c r="C169" s="431"/>
      <c r="D169" s="431"/>
      <c r="E169" s="431"/>
      <c r="F169" s="273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431"/>
      <c r="R169" s="431"/>
      <c r="S169" s="431"/>
      <c r="T169" s="431"/>
      <c r="U169" s="431"/>
      <c r="V169" s="431"/>
      <c r="W169" s="431"/>
      <c r="X169" s="431"/>
      <c r="Y169" s="431"/>
      <c r="Z169" s="431"/>
      <c r="AA169" s="431"/>
      <c r="AB169" s="431"/>
      <c r="AC169" s="431"/>
      <c r="AD169" s="431"/>
      <c r="AE169" s="431"/>
      <c r="AF169" s="431"/>
      <c r="AG169" s="431"/>
      <c r="AH169" s="431"/>
      <c r="AI169" s="431"/>
      <c r="AJ169" s="431"/>
      <c r="AK169" s="431"/>
      <c r="AL169" s="431"/>
      <c r="AM169" s="431"/>
      <c r="AN169" s="431"/>
      <c r="AO169" s="431"/>
      <c r="AP169" s="431"/>
      <c r="AQ169" s="431"/>
      <c r="AR169" s="431"/>
      <c r="AS169" s="431"/>
      <c r="AT169" s="431"/>
      <c r="AU169" s="431"/>
      <c r="AV169" s="431"/>
      <c r="AW169" s="431"/>
      <c r="AX169" s="431"/>
      <c r="AY169" s="431"/>
      <c r="AZ169" s="431"/>
      <c r="BA169" s="431"/>
      <c r="BB169" s="431"/>
    </row>
    <row r="170" ht="15.0" customHeight="1">
      <c r="A170" s="431"/>
      <c r="B170" s="431"/>
      <c r="C170" s="431"/>
      <c r="D170" s="431"/>
      <c r="E170" s="431"/>
      <c r="F170" s="273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431"/>
      <c r="R170" s="431"/>
      <c r="S170" s="431"/>
      <c r="T170" s="431"/>
      <c r="U170" s="431"/>
      <c r="V170" s="431"/>
      <c r="W170" s="431"/>
      <c r="X170" s="431"/>
      <c r="Y170" s="431"/>
      <c r="Z170" s="431"/>
      <c r="AA170" s="431"/>
      <c r="AB170" s="431"/>
      <c r="AC170" s="431"/>
      <c r="AD170" s="431"/>
      <c r="AE170" s="431"/>
      <c r="AF170" s="431"/>
      <c r="AG170" s="431"/>
      <c r="AH170" s="431"/>
      <c r="AI170" s="431"/>
      <c r="AJ170" s="431"/>
      <c r="AK170" s="431"/>
      <c r="AL170" s="431"/>
      <c r="AM170" s="431"/>
      <c r="AN170" s="431"/>
      <c r="AO170" s="431"/>
      <c r="AP170" s="431"/>
      <c r="AQ170" s="431"/>
      <c r="AR170" s="431"/>
      <c r="AS170" s="431"/>
      <c r="AT170" s="431"/>
      <c r="AU170" s="431"/>
      <c r="AV170" s="431"/>
      <c r="AW170" s="431"/>
      <c r="AX170" s="431"/>
      <c r="AY170" s="431"/>
      <c r="AZ170" s="431"/>
      <c r="BA170" s="431"/>
      <c r="BB170" s="431"/>
    </row>
    <row r="171" ht="15.0" customHeight="1">
      <c r="A171" s="431"/>
      <c r="B171" s="431"/>
      <c r="C171" s="431"/>
      <c r="D171" s="431"/>
      <c r="E171" s="431"/>
      <c r="F171" s="273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431"/>
      <c r="R171" s="431"/>
      <c r="S171" s="431"/>
      <c r="T171" s="431"/>
      <c r="U171" s="431"/>
      <c r="V171" s="431"/>
      <c r="W171" s="431"/>
      <c r="X171" s="431"/>
      <c r="Y171" s="431"/>
      <c r="Z171" s="431"/>
      <c r="AA171" s="431"/>
      <c r="AB171" s="431"/>
      <c r="AC171" s="431"/>
      <c r="AD171" s="431"/>
      <c r="AE171" s="431"/>
      <c r="AF171" s="431"/>
      <c r="AG171" s="431"/>
      <c r="AH171" s="431"/>
      <c r="AI171" s="431"/>
      <c r="AJ171" s="431"/>
      <c r="AK171" s="431"/>
      <c r="AL171" s="431"/>
      <c r="AM171" s="431"/>
      <c r="AN171" s="431"/>
      <c r="AO171" s="431"/>
      <c r="AP171" s="431"/>
      <c r="AQ171" s="431"/>
      <c r="AR171" s="431"/>
      <c r="AS171" s="431"/>
      <c r="AT171" s="431"/>
      <c r="AU171" s="431"/>
      <c r="AV171" s="431"/>
      <c r="AW171" s="431"/>
      <c r="AX171" s="431"/>
      <c r="AY171" s="431"/>
      <c r="AZ171" s="431"/>
      <c r="BA171" s="431"/>
      <c r="BB171" s="431"/>
    </row>
    <row r="172" ht="15.0" customHeight="1">
      <c r="A172" s="431"/>
      <c r="B172" s="431"/>
      <c r="C172" s="431"/>
      <c r="D172" s="431"/>
      <c r="E172" s="431"/>
      <c r="F172" s="273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431"/>
      <c r="R172" s="431"/>
      <c r="S172" s="431"/>
      <c r="T172" s="431"/>
      <c r="U172" s="431"/>
      <c r="V172" s="431"/>
      <c r="W172" s="431"/>
      <c r="X172" s="431"/>
      <c r="Y172" s="431"/>
      <c r="Z172" s="431"/>
      <c r="AA172" s="431"/>
      <c r="AB172" s="431"/>
      <c r="AC172" s="431"/>
      <c r="AD172" s="431"/>
      <c r="AE172" s="431"/>
      <c r="AF172" s="431"/>
      <c r="AG172" s="431"/>
      <c r="AH172" s="431"/>
      <c r="AI172" s="431"/>
      <c r="AJ172" s="431"/>
      <c r="AK172" s="431"/>
      <c r="AL172" s="431"/>
      <c r="AM172" s="431"/>
      <c r="AN172" s="431"/>
      <c r="AO172" s="431"/>
      <c r="AP172" s="431"/>
      <c r="AQ172" s="431"/>
      <c r="AR172" s="431"/>
      <c r="AS172" s="431"/>
      <c r="AT172" s="431"/>
      <c r="AU172" s="431"/>
      <c r="AV172" s="431"/>
      <c r="AW172" s="431"/>
      <c r="AX172" s="431"/>
      <c r="AY172" s="431"/>
      <c r="AZ172" s="431"/>
      <c r="BA172" s="431"/>
      <c r="BB172" s="431"/>
    </row>
    <row r="173" ht="15.0" customHeight="1">
      <c r="A173" s="431"/>
      <c r="B173" s="431"/>
      <c r="C173" s="431"/>
      <c r="D173" s="431"/>
      <c r="E173" s="431"/>
      <c r="F173" s="273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1"/>
      <c r="AD173" s="431"/>
      <c r="AE173" s="431"/>
      <c r="AF173" s="431"/>
      <c r="AG173" s="431"/>
      <c r="AH173" s="431"/>
      <c r="AI173" s="431"/>
      <c r="AJ173" s="431"/>
      <c r="AK173" s="431"/>
      <c r="AL173" s="431"/>
      <c r="AM173" s="431"/>
      <c r="AN173" s="431"/>
      <c r="AO173" s="431"/>
      <c r="AP173" s="431"/>
      <c r="AQ173" s="431"/>
      <c r="AR173" s="431"/>
      <c r="AS173" s="431"/>
      <c r="AT173" s="431"/>
      <c r="AU173" s="431"/>
      <c r="AV173" s="431"/>
      <c r="AW173" s="431"/>
      <c r="AX173" s="431"/>
      <c r="AY173" s="431"/>
      <c r="AZ173" s="431"/>
      <c r="BA173" s="431"/>
      <c r="BB173" s="431"/>
    </row>
    <row r="174" ht="15.0" customHeight="1">
      <c r="A174" s="431"/>
      <c r="B174" s="431"/>
      <c r="C174" s="431"/>
      <c r="D174" s="431"/>
      <c r="E174" s="431"/>
      <c r="F174" s="273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431"/>
      <c r="R174" s="431"/>
      <c r="S174" s="431"/>
      <c r="T174" s="431"/>
      <c r="U174" s="431"/>
      <c r="V174" s="431"/>
      <c r="W174" s="431"/>
      <c r="X174" s="431"/>
      <c r="Y174" s="431"/>
      <c r="Z174" s="431"/>
      <c r="AA174" s="431"/>
      <c r="AB174" s="431"/>
      <c r="AC174" s="431"/>
      <c r="AD174" s="431"/>
      <c r="AE174" s="431"/>
      <c r="AF174" s="431"/>
      <c r="AG174" s="431"/>
      <c r="AH174" s="431"/>
      <c r="AI174" s="431"/>
      <c r="AJ174" s="431"/>
      <c r="AK174" s="431"/>
      <c r="AL174" s="431"/>
      <c r="AM174" s="431"/>
      <c r="AN174" s="431"/>
      <c r="AO174" s="431"/>
      <c r="AP174" s="431"/>
      <c r="AQ174" s="431"/>
      <c r="AR174" s="431"/>
      <c r="AS174" s="431"/>
      <c r="AT174" s="431"/>
      <c r="AU174" s="431"/>
      <c r="AV174" s="431"/>
      <c r="AW174" s="431"/>
      <c r="AX174" s="431"/>
      <c r="AY174" s="431"/>
      <c r="AZ174" s="431"/>
      <c r="BA174" s="431"/>
      <c r="BB174" s="431"/>
    </row>
    <row r="175" ht="15.0" customHeight="1">
      <c r="A175" s="431"/>
      <c r="B175" s="431"/>
      <c r="C175" s="431"/>
      <c r="D175" s="431"/>
      <c r="E175" s="431"/>
      <c r="F175" s="273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431"/>
      <c r="R175" s="431"/>
      <c r="S175" s="431"/>
      <c r="T175" s="431"/>
      <c r="U175" s="431"/>
      <c r="V175" s="431"/>
      <c r="W175" s="431"/>
      <c r="X175" s="431"/>
      <c r="Y175" s="431"/>
      <c r="Z175" s="431"/>
      <c r="AA175" s="431"/>
      <c r="AB175" s="431"/>
      <c r="AC175" s="431"/>
      <c r="AD175" s="431"/>
      <c r="AE175" s="431"/>
      <c r="AF175" s="431"/>
      <c r="AG175" s="431"/>
      <c r="AH175" s="431"/>
      <c r="AI175" s="431"/>
      <c r="AJ175" s="431"/>
      <c r="AK175" s="431"/>
      <c r="AL175" s="431"/>
      <c r="AM175" s="431"/>
      <c r="AN175" s="431"/>
      <c r="AO175" s="431"/>
      <c r="AP175" s="431"/>
      <c r="AQ175" s="431"/>
      <c r="AR175" s="431"/>
      <c r="AS175" s="431"/>
      <c r="AT175" s="431"/>
      <c r="AU175" s="431"/>
      <c r="AV175" s="431"/>
      <c r="AW175" s="431"/>
      <c r="AX175" s="431"/>
      <c r="AY175" s="431"/>
      <c r="AZ175" s="431"/>
      <c r="BA175" s="431"/>
      <c r="BB175" s="431"/>
    </row>
    <row r="176" ht="15.0" customHeight="1">
      <c r="A176" s="431"/>
      <c r="B176" s="431"/>
      <c r="C176" s="431"/>
      <c r="D176" s="431"/>
      <c r="E176" s="431"/>
      <c r="F176" s="273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431"/>
      <c r="R176" s="431"/>
      <c r="S176" s="431"/>
      <c r="T176" s="431"/>
      <c r="U176" s="431"/>
      <c r="V176" s="431"/>
      <c r="W176" s="431"/>
      <c r="X176" s="431"/>
      <c r="Y176" s="431"/>
      <c r="Z176" s="431"/>
      <c r="AA176" s="431"/>
      <c r="AB176" s="431"/>
      <c r="AC176" s="431"/>
      <c r="AD176" s="431"/>
      <c r="AE176" s="431"/>
      <c r="AF176" s="431"/>
      <c r="AG176" s="431"/>
      <c r="AH176" s="431"/>
      <c r="AI176" s="431"/>
      <c r="AJ176" s="431"/>
      <c r="AK176" s="431"/>
      <c r="AL176" s="431"/>
      <c r="AM176" s="431"/>
      <c r="AN176" s="431"/>
      <c r="AO176" s="431"/>
      <c r="AP176" s="431"/>
      <c r="AQ176" s="431"/>
      <c r="AR176" s="431"/>
      <c r="AS176" s="431"/>
      <c r="AT176" s="431"/>
      <c r="AU176" s="431"/>
      <c r="AV176" s="431"/>
      <c r="AW176" s="431"/>
      <c r="AX176" s="431"/>
      <c r="AY176" s="431"/>
      <c r="AZ176" s="431"/>
      <c r="BA176" s="431"/>
      <c r="BB176" s="431"/>
    </row>
    <row r="177" ht="15.0" customHeight="1">
      <c r="A177" s="431"/>
      <c r="B177" s="431"/>
      <c r="C177" s="431"/>
      <c r="D177" s="431"/>
      <c r="E177" s="431"/>
      <c r="F177" s="273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431"/>
      <c r="R177" s="431"/>
      <c r="S177" s="431"/>
      <c r="T177" s="431"/>
      <c r="U177" s="431"/>
      <c r="V177" s="431"/>
      <c r="W177" s="431"/>
      <c r="X177" s="431"/>
      <c r="Y177" s="431"/>
      <c r="Z177" s="431"/>
      <c r="AA177" s="431"/>
      <c r="AB177" s="431"/>
      <c r="AC177" s="431"/>
      <c r="AD177" s="431"/>
      <c r="AE177" s="431"/>
      <c r="AF177" s="431"/>
      <c r="AG177" s="431"/>
      <c r="AH177" s="431"/>
      <c r="AI177" s="431"/>
      <c r="AJ177" s="431"/>
      <c r="AK177" s="431"/>
      <c r="AL177" s="431"/>
      <c r="AM177" s="431"/>
      <c r="AN177" s="431"/>
      <c r="AO177" s="431"/>
      <c r="AP177" s="431"/>
      <c r="AQ177" s="431"/>
      <c r="AR177" s="431"/>
      <c r="AS177" s="431"/>
      <c r="AT177" s="431"/>
      <c r="AU177" s="431"/>
      <c r="AV177" s="431"/>
      <c r="AW177" s="431"/>
      <c r="AX177" s="431"/>
      <c r="AY177" s="431"/>
      <c r="AZ177" s="431"/>
      <c r="BA177" s="431"/>
      <c r="BB177" s="431"/>
    </row>
    <row r="178" ht="15.0" customHeight="1">
      <c r="A178" s="431"/>
      <c r="B178" s="431"/>
      <c r="C178" s="431"/>
      <c r="D178" s="431"/>
      <c r="E178" s="431"/>
      <c r="F178" s="273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431"/>
      <c r="R178" s="431"/>
      <c r="S178" s="431"/>
      <c r="T178" s="431"/>
      <c r="U178" s="431"/>
      <c r="V178" s="431"/>
      <c r="W178" s="431"/>
      <c r="X178" s="431"/>
      <c r="Y178" s="431"/>
      <c r="Z178" s="431"/>
      <c r="AA178" s="431"/>
      <c r="AB178" s="431"/>
      <c r="AC178" s="431"/>
      <c r="AD178" s="431"/>
      <c r="AE178" s="431"/>
      <c r="AF178" s="431"/>
      <c r="AG178" s="431"/>
      <c r="AH178" s="431"/>
      <c r="AI178" s="431"/>
      <c r="AJ178" s="431"/>
      <c r="AK178" s="431"/>
      <c r="AL178" s="431"/>
      <c r="AM178" s="431"/>
      <c r="AN178" s="431"/>
      <c r="AO178" s="431"/>
      <c r="AP178" s="431"/>
      <c r="AQ178" s="431"/>
      <c r="AR178" s="431"/>
      <c r="AS178" s="431"/>
      <c r="AT178" s="431"/>
      <c r="AU178" s="431"/>
      <c r="AV178" s="431"/>
      <c r="AW178" s="431"/>
      <c r="AX178" s="431"/>
      <c r="AY178" s="431"/>
      <c r="AZ178" s="431"/>
      <c r="BA178" s="431"/>
      <c r="BB178" s="431"/>
    </row>
    <row r="179" ht="15.0" customHeight="1">
      <c r="A179" s="431"/>
      <c r="B179" s="431"/>
      <c r="C179" s="431"/>
      <c r="D179" s="431"/>
      <c r="E179" s="431"/>
      <c r="F179" s="273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431"/>
      <c r="R179" s="431"/>
      <c r="S179" s="431"/>
      <c r="T179" s="431"/>
      <c r="U179" s="431"/>
      <c r="V179" s="431"/>
      <c r="W179" s="431"/>
      <c r="X179" s="431"/>
      <c r="Y179" s="431"/>
      <c r="Z179" s="431"/>
      <c r="AA179" s="431"/>
      <c r="AB179" s="431"/>
      <c r="AC179" s="431"/>
      <c r="AD179" s="431"/>
      <c r="AE179" s="431"/>
      <c r="AF179" s="431"/>
      <c r="AG179" s="431"/>
      <c r="AH179" s="431"/>
      <c r="AI179" s="431"/>
      <c r="AJ179" s="431"/>
      <c r="AK179" s="431"/>
      <c r="AL179" s="431"/>
      <c r="AM179" s="431"/>
      <c r="AN179" s="431"/>
      <c r="AO179" s="431"/>
      <c r="AP179" s="431"/>
      <c r="AQ179" s="431"/>
      <c r="AR179" s="431"/>
      <c r="AS179" s="431"/>
      <c r="AT179" s="431"/>
      <c r="AU179" s="431"/>
      <c r="AV179" s="431"/>
      <c r="AW179" s="431"/>
      <c r="AX179" s="431"/>
      <c r="AY179" s="431"/>
      <c r="AZ179" s="431"/>
      <c r="BA179" s="431"/>
      <c r="BB179" s="431"/>
    </row>
    <row r="180" ht="15.0" customHeight="1">
      <c r="A180" s="431"/>
      <c r="B180" s="431"/>
      <c r="C180" s="431"/>
      <c r="D180" s="431"/>
      <c r="E180" s="431"/>
      <c r="F180" s="273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431"/>
      <c r="R180" s="431"/>
      <c r="S180" s="431"/>
      <c r="T180" s="431"/>
      <c r="U180" s="431"/>
      <c r="V180" s="431"/>
      <c r="W180" s="431"/>
      <c r="X180" s="431"/>
      <c r="Y180" s="431"/>
      <c r="Z180" s="431"/>
      <c r="AA180" s="431"/>
      <c r="AB180" s="431"/>
      <c r="AC180" s="431"/>
      <c r="AD180" s="431"/>
      <c r="AE180" s="431"/>
      <c r="AF180" s="431"/>
      <c r="AG180" s="431"/>
      <c r="AH180" s="431"/>
      <c r="AI180" s="431"/>
      <c r="AJ180" s="431"/>
      <c r="AK180" s="431"/>
      <c r="AL180" s="431"/>
      <c r="AM180" s="431"/>
      <c r="AN180" s="431"/>
      <c r="AO180" s="431"/>
      <c r="AP180" s="431"/>
      <c r="AQ180" s="431"/>
      <c r="AR180" s="431"/>
      <c r="AS180" s="431"/>
      <c r="AT180" s="431"/>
      <c r="AU180" s="431"/>
      <c r="AV180" s="431"/>
      <c r="AW180" s="431"/>
      <c r="AX180" s="431"/>
      <c r="AY180" s="431"/>
      <c r="AZ180" s="431"/>
      <c r="BA180" s="431"/>
      <c r="BB180" s="431"/>
    </row>
    <row r="181" ht="15.0" customHeight="1">
      <c r="A181" s="431"/>
      <c r="B181" s="431"/>
      <c r="C181" s="431"/>
      <c r="D181" s="431"/>
      <c r="E181" s="431"/>
      <c r="F181" s="273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431"/>
      <c r="R181" s="431"/>
      <c r="S181" s="431"/>
      <c r="T181" s="431"/>
      <c r="U181" s="431"/>
      <c r="V181" s="431"/>
      <c r="W181" s="431"/>
      <c r="X181" s="431"/>
      <c r="Y181" s="431"/>
      <c r="Z181" s="431"/>
      <c r="AA181" s="431"/>
      <c r="AB181" s="431"/>
      <c r="AC181" s="431"/>
      <c r="AD181" s="431"/>
      <c r="AE181" s="431"/>
      <c r="AF181" s="431"/>
      <c r="AG181" s="431"/>
      <c r="AH181" s="431"/>
      <c r="AI181" s="431"/>
      <c r="AJ181" s="431"/>
      <c r="AK181" s="431"/>
      <c r="AL181" s="431"/>
      <c r="AM181" s="431"/>
      <c r="AN181" s="431"/>
      <c r="AO181" s="431"/>
      <c r="AP181" s="431"/>
      <c r="AQ181" s="431"/>
      <c r="AR181" s="431"/>
      <c r="AS181" s="431"/>
      <c r="AT181" s="431"/>
      <c r="AU181" s="431"/>
      <c r="AV181" s="431"/>
      <c r="AW181" s="431"/>
      <c r="AX181" s="431"/>
      <c r="AY181" s="431"/>
      <c r="AZ181" s="431"/>
      <c r="BA181" s="431"/>
      <c r="BB181" s="431"/>
    </row>
    <row r="182" ht="15.0" customHeight="1">
      <c r="A182" s="431"/>
      <c r="B182" s="431"/>
      <c r="C182" s="431"/>
      <c r="D182" s="431"/>
      <c r="E182" s="431"/>
      <c r="F182" s="273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431"/>
      <c r="R182" s="431"/>
      <c r="S182" s="431"/>
      <c r="T182" s="431"/>
      <c r="U182" s="431"/>
      <c r="V182" s="431"/>
      <c r="W182" s="431"/>
      <c r="X182" s="431"/>
      <c r="Y182" s="431"/>
      <c r="Z182" s="431"/>
      <c r="AA182" s="431"/>
      <c r="AB182" s="431"/>
      <c r="AC182" s="431"/>
      <c r="AD182" s="431"/>
      <c r="AE182" s="431"/>
      <c r="AF182" s="431"/>
      <c r="AG182" s="431"/>
      <c r="AH182" s="431"/>
      <c r="AI182" s="431"/>
      <c r="AJ182" s="431"/>
      <c r="AK182" s="431"/>
      <c r="AL182" s="431"/>
      <c r="AM182" s="431"/>
      <c r="AN182" s="431"/>
      <c r="AO182" s="431"/>
      <c r="AP182" s="431"/>
      <c r="AQ182" s="431"/>
      <c r="AR182" s="431"/>
      <c r="AS182" s="431"/>
      <c r="AT182" s="431"/>
      <c r="AU182" s="431"/>
      <c r="AV182" s="431"/>
      <c r="AW182" s="431"/>
      <c r="AX182" s="431"/>
      <c r="AY182" s="431"/>
      <c r="AZ182" s="431"/>
      <c r="BA182" s="431"/>
      <c r="BB182" s="431"/>
    </row>
    <row r="183" ht="15.0" customHeight="1">
      <c r="A183" s="431"/>
      <c r="B183" s="431"/>
      <c r="C183" s="431"/>
      <c r="D183" s="431"/>
      <c r="E183" s="431"/>
      <c r="F183" s="273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431"/>
      <c r="R183" s="431"/>
      <c r="S183" s="431"/>
      <c r="T183" s="431"/>
      <c r="U183" s="431"/>
      <c r="V183" s="431"/>
      <c r="W183" s="431"/>
      <c r="X183" s="431"/>
      <c r="Y183" s="431"/>
      <c r="Z183" s="431"/>
      <c r="AA183" s="431"/>
      <c r="AB183" s="431"/>
      <c r="AC183" s="431"/>
      <c r="AD183" s="431"/>
      <c r="AE183" s="431"/>
      <c r="AF183" s="431"/>
      <c r="AG183" s="431"/>
      <c r="AH183" s="431"/>
      <c r="AI183" s="431"/>
      <c r="AJ183" s="431"/>
      <c r="AK183" s="431"/>
      <c r="AL183" s="431"/>
      <c r="AM183" s="431"/>
      <c r="AN183" s="431"/>
      <c r="AO183" s="431"/>
      <c r="AP183" s="431"/>
      <c r="AQ183" s="431"/>
      <c r="AR183" s="431"/>
      <c r="AS183" s="431"/>
      <c r="AT183" s="431"/>
      <c r="AU183" s="431"/>
      <c r="AV183" s="431"/>
      <c r="AW183" s="431"/>
      <c r="AX183" s="431"/>
      <c r="AY183" s="431"/>
      <c r="AZ183" s="431"/>
      <c r="BA183" s="431"/>
      <c r="BB183" s="431"/>
    </row>
    <row r="184" ht="15.0" customHeight="1">
      <c r="A184" s="431"/>
      <c r="B184" s="431"/>
      <c r="C184" s="431"/>
      <c r="D184" s="431"/>
      <c r="E184" s="431"/>
      <c r="F184" s="273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  <c r="AB184" s="431"/>
      <c r="AC184" s="431"/>
      <c r="AD184" s="431"/>
      <c r="AE184" s="431"/>
      <c r="AF184" s="431"/>
      <c r="AG184" s="431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431"/>
      <c r="AS184" s="431"/>
      <c r="AT184" s="431"/>
      <c r="AU184" s="431"/>
      <c r="AV184" s="431"/>
      <c r="AW184" s="431"/>
      <c r="AX184" s="431"/>
      <c r="AY184" s="431"/>
      <c r="AZ184" s="431"/>
      <c r="BA184" s="431"/>
      <c r="BB184" s="431"/>
    </row>
    <row r="185" ht="15.0" customHeight="1">
      <c r="A185" s="431"/>
      <c r="B185" s="431"/>
      <c r="C185" s="431"/>
      <c r="D185" s="431"/>
      <c r="E185" s="431"/>
      <c r="F185" s="273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431"/>
      <c r="R185" s="431"/>
      <c r="S185" s="431"/>
      <c r="T185" s="431"/>
      <c r="U185" s="431"/>
      <c r="V185" s="431"/>
      <c r="W185" s="431"/>
      <c r="X185" s="431"/>
      <c r="Y185" s="431"/>
      <c r="Z185" s="431"/>
      <c r="AA185" s="431"/>
      <c r="AB185" s="431"/>
      <c r="AC185" s="431"/>
      <c r="AD185" s="431"/>
      <c r="AE185" s="431"/>
      <c r="AF185" s="431"/>
      <c r="AG185" s="431"/>
      <c r="AH185" s="431"/>
      <c r="AI185" s="431"/>
      <c r="AJ185" s="431"/>
      <c r="AK185" s="431"/>
      <c r="AL185" s="431"/>
      <c r="AM185" s="431"/>
      <c r="AN185" s="431"/>
      <c r="AO185" s="431"/>
      <c r="AP185" s="431"/>
      <c r="AQ185" s="431"/>
      <c r="AR185" s="431"/>
      <c r="AS185" s="431"/>
      <c r="AT185" s="431"/>
      <c r="AU185" s="431"/>
      <c r="AV185" s="431"/>
      <c r="AW185" s="431"/>
      <c r="AX185" s="431"/>
      <c r="AY185" s="431"/>
      <c r="AZ185" s="431"/>
      <c r="BA185" s="431"/>
      <c r="BB185" s="431"/>
    </row>
    <row r="186" ht="15.0" customHeight="1">
      <c r="A186" s="431"/>
      <c r="B186" s="431"/>
      <c r="C186" s="431"/>
      <c r="D186" s="431"/>
      <c r="E186" s="431"/>
      <c r="F186" s="273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1"/>
      <c r="AC186" s="431"/>
      <c r="AD186" s="431"/>
      <c r="AE186" s="431"/>
      <c r="AF186" s="431"/>
      <c r="AG186" s="431"/>
      <c r="AH186" s="431"/>
      <c r="AI186" s="431"/>
      <c r="AJ186" s="431"/>
      <c r="AK186" s="431"/>
      <c r="AL186" s="431"/>
      <c r="AM186" s="431"/>
      <c r="AN186" s="431"/>
      <c r="AO186" s="431"/>
      <c r="AP186" s="431"/>
      <c r="AQ186" s="431"/>
      <c r="AR186" s="431"/>
      <c r="AS186" s="431"/>
      <c r="AT186" s="431"/>
      <c r="AU186" s="431"/>
      <c r="AV186" s="431"/>
      <c r="AW186" s="431"/>
      <c r="AX186" s="431"/>
      <c r="AY186" s="431"/>
      <c r="AZ186" s="431"/>
      <c r="BA186" s="431"/>
      <c r="BB186" s="431"/>
    </row>
    <row r="187" ht="15.0" customHeight="1">
      <c r="A187" s="431"/>
      <c r="B187" s="431"/>
      <c r="C187" s="431"/>
      <c r="D187" s="431"/>
      <c r="E187" s="431"/>
      <c r="F187" s="273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431"/>
      <c r="R187" s="431"/>
      <c r="S187" s="431"/>
      <c r="T187" s="431"/>
      <c r="U187" s="431"/>
      <c r="V187" s="431"/>
      <c r="W187" s="431"/>
      <c r="X187" s="431"/>
      <c r="Y187" s="431"/>
      <c r="Z187" s="431"/>
      <c r="AA187" s="431"/>
      <c r="AB187" s="431"/>
      <c r="AC187" s="431"/>
      <c r="AD187" s="431"/>
      <c r="AE187" s="431"/>
      <c r="AF187" s="431"/>
      <c r="AG187" s="431"/>
      <c r="AH187" s="431"/>
      <c r="AI187" s="431"/>
      <c r="AJ187" s="431"/>
      <c r="AK187" s="431"/>
      <c r="AL187" s="431"/>
      <c r="AM187" s="431"/>
      <c r="AN187" s="431"/>
      <c r="AO187" s="431"/>
      <c r="AP187" s="431"/>
      <c r="AQ187" s="431"/>
      <c r="AR187" s="431"/>
      <c r="AS187" s="431"/>
      <c r="AT187" s="431"/>
      <c r="AU187" s="431"/>
      <c r="AV187" s="431"/>
      <c r="AW187" s="431"/>
      <c r="AX187" s="431"/>
      <c r="AY187" s="431"/>
      <c r="AZ187" s="431"/>
      <c r="BA187" s="431"/>
      <c r="BB187" s="431"/>
    </row>
    <row r="188" ht="15.0" customHeight="1">
      <c r="A188" s="431"/>
      <c r="B188" s="431"/>
      <c r="C188" s="431"/>
      <c r="D188" s="431"/>
      <c r="E188" s="431"/>
      <c r="F188" s="273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431"/>
      <c r="R188" s="431"/>
      <c r="S188" s="431"/>
      <c r="T188" s="431"/>
      <c r="U188" s="431"/>
      <c r="V188" s="431"/>
      <c r="W188" s="431"/>
      <c r="X188" s="431"/>
      <c r="Y188" s="431"/>
      <c r="Z188" s="431"/>
      <c r="AA188" s="431"/>
      <c r="AB188" s="431"/>
      <c r="AC188" s="431"/>
      <c r="AD188" s="431"/>
      <c r="AE188" s="431"/>
      <c r="AF188" s="431"/>
      <c r="AG188" s="431"/>
      <c r="AH188" s="431"/>
      <c r="AI188" s="431"/>
      <c r="AJ188" s="431"/>
      <c r="AK188" s="431"/>
      <c r="AL188" s="431"/>
      <c r="AM188" s="431"/>
      <c r="AN188" s="431"/>
      <c r="AO188" s="431"/>
      <c r="AP188" s="431"/>
      <c r="AQ188" s="431"/>
      <c r="AR188" s="431"/>
      <c r="AS188" s="431"/>
      <c r="AT188" s="431"/>
      <c r="AU188" s="431"/>
      <c r="AV188" s="431"/>
      <c r="AW188" s="431"/>
      <c r="AX188" s="431"/>
      <c r="AY188" s="431"/>
      <c r="AZ188" s="431"/>
      <c r="BA188" s="431"/>
      <c r="BB188" s="431"/>
    </row>
    <row r="189" ht="15.0" customHeight="1">
      <c r="A189" s="431"/>
      <c r="B189" s="431"/>
      <c r="C189" s="431"/>
      <c r="D189" s="431"/>
      <c r="E189" s="431"/>
      <c r="F189" s="273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1"/>
      <c r="AD189" s="431"/>
      <c r="AE189" s="431"/>
      <c r="AF189" s="431"/>
      <c r="AG189" s="431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1"/>
      <c r="BB189" s="431"/>
    </row>
    <row r="190" ht="15.0" customHeight="1">
      <c r="A190" s="431"/>
      <c r="B190" s="431"/>
      <c r="C190" s="431"/>
      <c r="D190" s="431"/>
      <c r="E190" s="431"/>
      <c r="F190" s="273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431"/>
      <c r="R190" s="431"/>
      <c r="S190" s="431"/>
      <c r="T190" s="431"/>
      <c r="U190" s="431"/>
      <c r="V190" s="431"/>
      <c r="W190" s="431"/>
      <c r="X190" s="431"/>
      <c r="Y190" s="431"/>
      <c r="Z190" s="431"/>
      <c r="AA190" s="431"/>
      <c r="AB190" s="431"/>
      <c r="AC190" s="431"/>
      <c r="AD190" s="431"/>
      <c r="AE190" s="431"/>
      <c r="AF190" s="431"/>
      <c r="AG190" s="431"/>
      <c r="AH190" s="431"/>
      <c r="AI190" s="431"/>
      <c r="AJ190" s="431"/>
      <c r="AK190" s="431"/>
      <c r="AL190" s="431"/>
      <c r="AM190" s="431"/>
      <c r="AN190" s="431"/>
      <c r="AO190" s="431"/>
      <c r="AP190" s="431"/>
      <c r="AQ190" s="431"/>
      <c r="AR190" s="431"/>
      <c r="AS190" s="431"/>
      <c r="AT190" s="431"/>
      <c r="AU190" s="431"/>
      <c r="AV190" s="431"/>
      <c r="AW190" s="431"/>
      <c r="AX190" s="431"/>
      <c r="AY190" s="431"/>
      <c r="AZ190" s="431"/>
      <c r="BA190" s="431"/>
      <c r="BB190" s="431"/>
    </row>
    <row r="191" ht="15.0" customHeight="1">
      <c r="A191" s="431"/>
      <c r="B191" s="431"/>
      <c r="C191" s="431"/>
      <c r="D191" s="431"/>
      <c r="E191" s="431"/>
      <c r="F191" s="273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1"/>
      <c r="AD191" s="431"/>
      <c r="AE191" s="431"/>
      <c r="AF191" s="431"/>
      <c r="AG191" s="431"/>
      <c r="AH191" s="431"/>
      <c r="AI191" s="431"/>
      <c r="AJ191" s="431"/>
      <c r="AK191" s="431"/>
      <c r="AL191" s="431"/>
      <c r="AM191" s="431"/>
      <c r="AN191" s="431"/>
      <c r="AO191" s="431"/>
      <c r="AP191" s="431"/>
      <c r="AQ191" s="431"/>
      <c r="AR191" s="431"/>
      <c r="AS191" s="431"/>
      <c r="AT191" s="431"/>
      <c r="AU191" s="431"/>
      <c r="AV191" s="431"/>
      <c r="AW191" s="431"/>
      <c r="AX191" s="431"/>
      <c r="AY191" s="431"/>
      <c r="AZ191" s="431"/>
      <c r="BA191" s="431"/>
      <c r="BB191" s="431"/>
    </row>
    <row r="192" ht="15.0" customHeight="1">
      <c r="A192" s="431"/>
      <c r="B192" s="431"/>
      <c r="C192" s="431"/>
      <c r="D192" s="431"/>
      <c r="E192" s="431"/>
      <c r="F192" s="273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431"/>
      <c r="R192" s="431"/>
      <c r="S192" s="431"/>
      <c r="T192" s="431"/>
      <c r="U192" s="431"/>
      <c r="V192" s="431"/>
      <c r="W192" s="431"/>
      <c r="X192" s="431"/>
      <c r="Y192" s="431"/>
      <c r="Z192" s="431"/>
      <c r="AA192" s="431"/>
      <c r="AB192" s="431"/>
      <c r="AC192" s="431"/>
      <c r="AD192" s="431"/>
      <c r="AE192" s="431"/>
      <c r="AF192" s="431"/>
      <c r="AG192" s="431"/>
      <c r="AH192" s="431"/>
      <c r="AI192" s="431"/>
      <c r="AJ192" s="431"/>
      <c r="AK192" s="431"/>
      <c r="AL192" s="431"/>
      <c r="AM192" s="431"/>
      <c r="AN192" s="431"/>
      <c r="AO192" s="431"/>
      <c r="AP192" s="431"/>
      <c r="AQ192" s="431"/>
      <c r="AR192" s="431"/>
      <c r="AS192" s="431"/>
      <c r="AT192" s="431"/>
      <c r="AU192" s="431"/>
      <c r="AV192" s="431"/>
      <c r="AW192" s="431"/>
      <c r="AX192" s="431"/>
      <c r="AY192" s="431"/>
      <c r="AZ192" s="431"/>
      <c r="BA192" s="431"/>
      <c r="BB192" s="431"/>
    </row>
    <row r="193" ht="15.0" customHeight="1">
      <c r="A193" s="431"/>
      <c r="B193" s="431"/>
      <c r="C193" s="431"/>
      <c r="D193" s="431"/>
      <c r="E193" s="431"/>
      <c r="F193" s="273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431"/>
      <c r="R193" s="431"/>
      <c r="S193" s="431"/>
      <c r="T193" s="431"/>
      <c r="U193" s="431"/>
      <c r="V193" s="431"/>
      <c r="W193" s="431"/>
      <c r="X193" s="431"/>
      <c r="Y193" s="431"/>
      <c r="Z193" s="431"/>
      <c r="AA193" s="431"/>
      <c r="AB193" s="431"/>
      <c r="AC193" s="431"/>
      <c r="AD193" s="431"/>
      <c r="AE193" s="431"/>
      <c r="AF193" s="431"/>
      <c r="AG193" s="431"/>
      <c r="AH193" s="431"/>
      <c r="AI193" s="431"/>
      <c r="AJ193" s="431"/>
      <c r="AK193" s="431"/>
      <c r="AL193" s="431"/>
      <c r="AM193" s="431"/>
      <c r="AN193" s="431"/>
      <c r="AO193" s="431"/>
      <c r="AP193" s="431"/>
      <c r="AQ193" s="431"/>
      <c r="AR193" s="431"/>
      <c r="AS193" s="431"/>
      <c r="AT193" s="431"/>
      <c r="AU193" s="431"/>
      <c r="AV193" s="431"/>
      <c r="AW193" s="431"/>
      <c r="AX193" s="431"/>
      <c r="AY193" s="431"/>
      <c r="AZ193" s="431"/>
      <c r="BA193" s="431"/>
      <c r="BB193" s="431"/>
    </row>
    <row r="194" ht="15.0" customHeight="1">
      <c r="A194" s="431"/>
      <c r="B194" s="431"/>
      <c r="C194" s="431"/>
      <c r="D194" s="431"/>
      <c r="E194" s="431"/>
      <c r="F194" s="273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431"/>
      <c r="R194" s="431"/>
      <c r="S194" s="431"/>
      <c r="T194" s="431"/>
      <c r="U194" s="431"/>
      <c r="V194" s="431"/>
      <c r="W194" s="431"/>
      <c r="X194" s="431"/>
      <c r="Y194" s="431"/>
      <c r="Z194" s="431"/>
      <c r="AA194" s="431"/>
      <c r="AB194" s="431"/>
      <c r="AC194" s="431"/>
      <c r="AD194" s="431"/>
      <c r="AE194" s="431"/>
      <c r="AF194" s="431"/>
      <c r="AG194" s="431"/>
      <c r="AH194" s="431"/>
      <c r="AI194" s="431"/>
      <c r="AJ194" s="431"/>
      <c r="AK194" s="431"/>
      <c r="AL194" s="431"/>
      <c r="AM194" s="431"/>
      <c r="AN194" s="431"/>
      <c r="AO194" s="431"/>
      <c r="AP194" s="431"/>
      <c r="AQ194" s="431"/>
      <c r="AR194" s="431"/>
      <c r="AS194" s="431"/>
      <c r="AT194" s="431"/>
      <c r="AU194" s="431"/>
      <c r="AV194" s="431"/>
      <c r="AW194" s="431"/>
      <c r="AX194" s="431"/>
      <c r="AY194" s="431"/>
      <c r="AZ194" s="431"/>
      <c r="BA194" s="431"/>
      <c r="BB194" s="431"/>
    </row>
    <row r="195" ht="15.0" customHeight="1">
      <c r="A195" s="431"/>
      <c r="B195" s="431"/>
      <c r="C195" s="431"/>
      <c r="D195" s="431"/>
      <c r="E195" s="431"/>
      <c r="F195" s="273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431"/>
      <c r="R195" s="431"/>
      <c r="S195" s="431"/>
      <c r="T195" s="431"/>
      <c r="U195" s="431"/>
      <c r="V195" s="431"/>
      <c r="W195" s="431"/>
      <c r="X195" s="431"/>
      <c r="Y195" s="431"/>
      <c r="Z195" s="431"/>
      <c r="AA195" s="431"/>
      <c r="AB195" s="431"/>
      <c r="AC195" s="431"/>
      <c r="AD195" s="431"/>
      <c r="AE195" s="431"/>
      <c r="AF195" s="431"/>
      <c r="AG195" s="431"/>
      <c r="AH195" s="431"/>
      <c r="AI195" s="431"/>
      <c r="AJ195" s="431"/>
      <c r="AK195" s="431"/>
      <c r="AL195" s="431"/>
      <c r="AM195" s="431"/>
      <c r="AN195" s="431"/>
      <c r="AO195" s="431"/>
      <c r="AP195" s="431"/>
      <c r="AQ195" s="431"/>
      <c r="AR195" s="431"/>
      <c r="AS195" s="431"/>
      <c r="AT195" s="431"/>
      <c r="AU195" s="431"/>
      <c r="AV195" s="431"/>
      <c r="AW195" s="431"/>
      <c r="AX195" s="431"/>
      <c r="AY195" s="431"/>
      <c r="AZ195" s="431"/>
      <c r="BA195" s="431"/>
      <c r="BB195" s="431"/>
    </row>
    <row r="196" ht="15.0" customHeight="1">
      <c r="A196" s="431"/>
      <c r="B196" s="431"/>
      <c r="C196" s="431"/>
      <c r="D196" s="431"/>
      <c r="E196" s="431"/>
      <c r="F196" s="273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431"/>
      <c r="R196" s="431"/>
      <c r="S196" s="431"/>
      <c r="T196" s="431"/>
      <c r="U196" s="431"/>
      <c r="V196" s="431"/>
      <c r="W196" s="431"/>
      <c r="X196" s="431"/>
      <c r="Y196" s="431"/>
      <c r="Z196" s="431"/>
      <c r="AA196" s="431"/>
      <c r="AB196" s="431"/>
      <c r="AC196" s="431"/>
      <c r="AD196" s="431"/>
      <c r="AE196" s="431"/>
      <c r="AF196" s="431"/>
      <c r="AG196" s="431"/>
      <c r="AH196" s="431"/>
      <c r="AI196" s="431"/>
      <c r="AJ196" s="431"/>
      <c r="AK196" s="431"/>
      <c r="AL196" s="431"/>
      <c r="AM196" s="431"/>
      <c r="AN196" s="431"/>
      <c r="AO196" s="431"/>
      <c r="AP196" s="431"/>
      <c r="AQ196" s="431"/>
      <c r="AR196" s="431"/>
      <c r="AS196" s="431"/>
      <c r="AT196" s="431"/>
      <c r="AU196" s="431"/>
      <c r="AV196" s="431"/>
      <c r="AW196" s="431"/>
      <c r="AX196" s="431"/>
      <c r="AY196" s="431"/>
      <c r="AZ196" s="431"/>
      <c r="BA196" s="431"/>
      <c r="BB196" s="431"/>
    </row>
    <row r="197" ht="15.0" customHeight="1">
      <c r="A197" s="431"/>
      <c r="B197" s="431"/>
      <c r="C197" s="431"/>
      <c r="D197" s="431"/>
      <c r="E197" s="431"/>
      <c r="F197" s="273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1"/>
      <c r="AB197" s="431"/>
      <c r="AC197" s="431"/>
      <c r="AD197" s="431"/>
      <c r="AE197" s="431"/>
      <c r="AF197" s="431"/>
      <c r="AG197" s="431"/>
      <c r="AH197" s="431"/>
      <c r="AI197" s="431"/>
      <c r="AJ197" s="431"/>
      <c r="AK197" s="431"/>
      <c r="AL197" s="431"/>
      <c r="AM197" s="431"/>
      <c r="AN197" s="431"/>
      <c r="AO197" s="431"/>
      <c r="AP197" s="431"/>
      <c r="AQ197" s="431"/>
      <c r="AR197" s="431"/>
      <c r="AS197" s="431"/>
      <c r="AT197" s="431"/>
      <c r="AU197" s="431"/>
      <c r="AV197" s="431"/>
      <c r="AW197" s="431"/>
      <c r="AX197" s="431"/>
      <c r="AY197" s="431"/>
      <c r="AZ197" s="431"/>
      <c r="BA197" s="431"/>
      <c r="BB197" s="431"/>
    </row>
    <row r="198" ht="15.0" customHeight="1">
      <c r="A198" s="431"/>
      <c r="B198" s="431"/>
      <c r="C198" s="431"/>
      <c r="D198" s="431"/>
      <c r="E198" s="431"/>
      <c r="F198" s="273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431"/>
      <c r="R198" s="431"/>
      <c r="S198" s="431"/>
      <c r="T198" s="431"/>
      <c r="U198" s="431"/>
      <c r="V198" s="431"/>
      <c r="W198" s="431"/>
      <c r="X198" s="431"/>
      <c r="Y198" s="431"/>
      <c r="Z198" s="431"/>
      <c r="AA198" s="431"/>
      <c r="AB198" s="431"/>
      <c r="AC198" s="431"/>
      <c r="AD198" s="431"/>
      <c r="AE198" s="431"/>
      <c r="AF198" s="431"/>
      <c r="AG198" s="431"/>
      <c r="AH198" s="431"/>
      <c r="AI198" s="431"/>
      <c r="AJ198" s="431"/>
      <c r="AK198" s="431"/>
      <c r="AL198" s="431"/>
      <c r="AM198" s="431"/>
      <c r="AN198" s="431"/>
      <c r="AO198" s="431"/>
      <c r="AP198" s="431"/>
      <c r="AQ198" s="431"/>
      <c r="AR198" s="431"/>
      <c r="AS198" s="431"/>
      <c r="AT198" s="431"/>
      <c r="AU198" s="431"/>
      <c r="AV198" s="431"/>
      <c r="AW198" s="431"/>
      <c r="AX198" s="431"/>
      <c r="AY198" s="431"/>
      <c r="AZ198" s="431"/>
      <c r="BA198" s="431"/>
      <c r="BB198" s="431"/>
    </row>
    <row r="199" ht="15.0" customHeight="1">
      <c r="A199" s="431"/>
      <c r="B199" s="431"/>
      <c r="C199" s="431"/>
      <c r="D199" s="431"/>
      <c r="E199" s="431"/>
      <c r="F199" s="273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431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1"/>
      <c r="AB199" s="431"/>
      <c r="AC199" s="431"/>
      <c r="AD199" s="431"/>
      <c r="AE199" s="431"/>
      <c r="AF199" s="431"/>
      <c r="AG199" s="431"/>
      <c r="AH199" s="431"/>
      <c r="AI199" s="431"/>
      <c r="AJ199" s="431"/>
      <c r="AK199" s="431"/>
      <c r="AL199" s="431"/>
      <c r="AM199" s="431"/>
      <c r="AN199" s="431"/>
      <c r="AO199" s="431"/>
      <c r="AP199" s="431"/>
      <c r="AQ199" s="431"/>
      <c r="AR199" s="431"/>
      <c r="AS199" s="431"/>
      <c r="AT199" s="431"/>
      <c r="AU199" s="431"/>
      <c r="AV199" s="431"/>
      <c r="AW199" s="431"/>
      <c r="AX199" s="431"/>
      <c r="AY199" s="431"/>
      <c r="AZ199" s="431"/>
      <c r="BA199" s="431"/>
      <c r="BB199" s="431"/>
    </row>
    <row r="200" ht="15.0" customHeight="1">
      <c r="A200" s="431"/>
      <c r="B200" s="431"/>
      <c r="C200" s="431"/>
      <c r="D200" s="431"/>
      <c r="E200" s="431"/>
      <c r="F200" s="273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431"/>
      <c r="R200" s="431"/>
      <c r="S200" s="431"/>
      <c r="T200" s="431"/>
      <c r="U200" s="431"/>
      <c r="V200" s="431"/>
      <c r="W200" s="431"/>
      <c r="X200" s="431"/>
      <c r="Y200" s="431"/>
      <c r="Z200" s="431"/>
      <c r="AA200" s="431"/>
      <c r="AB200" s="431"/>
      <c r="AC200" s="431"/>
      <c r="AD200" s="431"/>
      <c r="AE200" s="431"/>
      <c r="AF200" s="431"/>
      <c r="AG200" s="431"/>
      <c r="AH200" s="431"/>
      <c r="AI200" s="431"/>
      <c r="AJ200" s="431"/>
      <c r="AK200" s="431"/>
      <c r="AL200" s="431"/>
      <c r="AM200" s="431"/>
      <c r="AN200" s="431"/>
      <c r="AO200" s="431"/>
      <c r="AP200" s="431"/>
      <c r="AQ200" s="431"/>
      <c r="AR200" s="431"/>
      <c r="AS200" s="431"/>
      <c r="AT200" s="431"/>
      <c r="AU200" s="431"/>
      <c r="AV200" s="431"/>
      <c r="AW200" s="431"/>
      <c r="AX200" s="431"/>
      <c r="AY200" s="431"/>
      <c r="AZ200" s="431"/>
      <c r="BA200" s="431"/>
      <c r="BB200" s="431"/>
    </row>
    <row r="201" ht="15.0" customHeight="1">
      <c r="A201" s="431"/>
      <c r="B201" s="431"/>
      <c r="C201" s="431"/>
      <c r="D201" s="431"/>
      <c r="E201" s="431"/>
      <c r="F201" s="273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431"/>
      <c r="R201" s="431"/>
      <c r="S201" s="431"/>
      <c r="T201" s="431"/>
      <c r="U201" s="431"/>
      <c r="V201" s="431"/>
      <c r="W201" s="431"/>
      <c r="X201" s="431"/>
      <c r="Y201" s="431"/>
      <c r="Z201" s="431"/>
      <c r="AA201" s="431"/>
      <c r="AB201" s="431"/>
      <c r="AC201" s="431"/>
      <c r="AD201" s="431"/>
      <c r="AE201" s="431"/>
      <c r="AF201" s="431"/>
      <c r="AG201" s="431"/>
      <c r="AH201" s="431"/>
      <c r="AI201" s="431"/>
      <c r="AJ201" s="431"/>
      <c r="AK201" s="431"/>
      <c r="AL201" s="431"/>
      <c r="AM201" s="431"/>
      <c r="AN201" s="431"/>
      <c r="AO201" s="431"/>
      <c r="AP201" s="431"/>
      <c r="AQ201" s="431"/>
      <c r="AR201" s="431"/>
      <c r="AS201" s="431"/>
      <c r="AT201" s="431"/>
      <c r="AU201" s="431"/>
      <c r="AV201" s="431"/>
      <c r="AW201" s="431"/>
      <c r="AX201" s="431"/>
      <c r="AY201" s="431"/>
      <c r="AZ201" s="431"/>
      <c r="BA201" s="431"/>
      <c r="BB201" s="431"/>
    </row>
    <row r="202" ht="15.0" customHeight="1">
      <c r="A202" s="431"/>
      <c r="B202" s="431"/>
      <c r="C202" s="431"/>
      <c r="D202" s="431"/>
      <c r="E202" s="431"/>
      <c r="F202" s="273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431"/>
      <c r="R202" s="431"/>
      <c r="S202" s="431"/>
      <c r="T202" s="431"/>
      <c r="U202" s="431"/>
      <c r="V202" s="431"/>
      <c r="W202" s="431"/>
      <c r="X202" s="431"/>
      <c r="Y202" s="431"/>
      <c r="Z202" s="431"/>
      <c r="AA202" s="431"/>
      <c r="AB202" s="431"/>
      <c r="AC202" s="431"/>
      <c r="AD202" s="431"/>
      <c r="AE202" s="431"/>
      <c r="AF202" s="431"/>
      <c r="AG202" s="431"/>
      <c r="AH202" s="431"/>
      <c r="AI202" s="431"/>
      <c r="AJ202" s="431"/>
      <c r="AK202" s="431"/>
      <c r="AL202" s="431"/>
      <c r="AM202" s="431"/>
      <c r="AN202" s="431"/>
      <c r="AO202" s="431"/>
      <c r="AP202" s="431"/>
      <c r="AQ202" s="431"/>
      <c r="AR202" s="431"/>
      <c r="AS202" s="431"/>
      <c r="AT202" s="431"/>
      <c r="AU202" s="431"/>
      <c r="AV202" s="431"/>
      <c r="AW202" s="431"/>
      <c r="AX202" s="431"/>
      <c r="AY202" s="431"/>
      <c r="AZ202" s="431"/>
      <c r="BA202" s="431"/>
      <c r="BB202" s="431"/>
    </row>
    <row r="203" ht="15.0" customHeight="1">
      <c r="A203" s="431"/>
      <c r="B203" s="431"/>
      <c r="C203" s="431"/>
      <c r="D203" s="431"/>
      <c r="E203" s="431"/>
      <c r="F203" s="273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431"/>
      <c r="R203" s="431"/>
      <c r="S203" s="431"/>
      <c r="T203" s="431"/>
      <c r="U203" s="431"/>
      <c r="V203" s="431"/>
      <c r="W203" s="431"/>
      <c r="X203" s="431"/>
      <c r="Y203" s="431"/>
      <c r="Z203" s="431"/>
      <c r="AA203" s="431"/>
      <c r="AB203" s="431"/>
      <c r="AC203" s="431"/>
      <c r="AD203" s="431"/>
      <c r="AE203" s="431"/>
      <c r="AF203" s="431"/>
      <c r="AG203" s="431"/>
      <c r="AH203" s="431"/>
      <c r="AI203" s="431"/>
      <c r="AJ203" s="431"/>
      <c r="AK203" s="431"/>
      <c r="AL203" s="431"/>
      <c r="AM203" s="431"/>
      <c r="AN203" s="431"/>
      <c r="AO203" s="431"/>
      <c r="AP203" s="431"/>
      <c r="AQ203" s="431"/>
      <c r="AR203" s="431"/>
      <c r="AS203" s="431"/>
      <c r="AT203" s="431"/>
      <c r="AU203" s="431"/>
      <c r="AV203" s="431"/>
      <c r="AW203" s="431"/>
      <c r="AX203" s="431"/>
      <c r="AY203" s="431"/>
      <c r="AZ203" s="431"/>
      <c r="BA203" s="431"/>
      <c r="BB203" s="431"/>
    </row>
    <row r="204" ht="15.0" customHeight="1">
      <c r="A204" s="431"/>
      <c r="B204" s="431"/>
      <c r="C204" s="431"/>
      <c r="D204" s="431"/>
      <c r="E204" s="431"/>
      <c r="F204" s="273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431"/>
      <c r="R204" s="431"/>
      <c r="S204" s="431"/>
      <c r="T204" s="431"/>
      <c r="U204" s="431"/>
      <c r="V204" s="431"/>
      <c r="W204" s="431"/>
      <c r="X204" s="431"/>
      <c r="Y204" s="431"/>
      <c r="Z204" s="431"/>
      <c r="AA204" s="431"/>
      <c r="AB204" s="431"/>
      <c r="AC204" s="431"/>
      <c r="AD204" s="431"/>
      <c r="AE204" s="431"/>
      <c r="AF204" s="431"/>
      <c r="AG204" s="431"/>
      <c r="AH204" s="431"/>
      <c r="AI204" s="431"/>
      <c r="AJ204" s="431"/>
      <c r="AK204" s="431"/>
      <c r="AL204" s="431"/>
      <c r="AM204" s="431"/>
      <c r="AN204" s="431"/>
      <c r="AO204" s="431"/>
      <c r="AP204" s="431"/>
      <c r="AQ204" s="431"/>
      <c r="AR204" s="431"/>
      <c r="AS204" s="431"/>
      <c r="AT204" s="431"/>
      <c r="AU204" s="431"/>
      <c r="AV204" s="431"/>
      <c r="AW204" s="431"/>
      <c r="AX204" s="431"/>
      <c r="AY204" s="431"/>
      <c r="AZ204" s="431"/>
      <c r="BA204" s="431"/>
      <c r="BB204" s="431"/>
    </row>
    <row r="205" ht="15.0" customHeight="1">
      <c r="A205" s="431"/>
      <c r="B205" s="431"/>
      <c r="C205" s="431"/>
      <c r="D205" s="431"/>
      <c r="E205" s="431"/>
      <c r="F205" s="273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431"/>
      <c r="R205" s="431"/>
      <c r="S205" s="431"/>
      <c r="T205" s="431"/>
      <c r="U205" s="431"/>
      <c r="V205" s="431"/>
      <c r="W205" s="431"/>
      <c r="X205" s="431"/>
      <c r="Y205" s="431"/>
      <c r="Z205" s="431"/>
      <c r="AA205" s="431"/>
      <c r="AB205" s="431"/>
      <c r="AC205" s="431"/>
      <c r="AD205" s="431"/>
      <c r="AE205" s="431"/>
      <c r="AF205" s="431"/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1"/>
      <c r="AZ205" s="431"/>
      <c r="BA205" s="431"/>
      <c r="BB205" s="431"/>
    </row>
    <row r="206" ht="15.0" customHeight="1">
      <c r="A206" s="431"/>
      <c r="B206" s="431"/>
      <c r="C206" s="431"/>
      <c r="D206" s="431"/>
      <c r="E206" s="431"/>
      <c r="F206" s="273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431"/>
      <c r="R206" s="431"/>
      <c r="S206" s="431"/>
      <c r="T206" s="431"/>
      <c r="U206" s="431"/>
      <c r="V206" s="431"/>
      <c r="W206" s="431"/>
      <c r="X206" s="431"/>
      <c r="Y206" s="431"/>
      <c r="Z206" s="431"/>
      <c r="AA206" s="431"/>
      <c r="AB206" s="431"/>
      <c r="AC206" s="431"/>
      <c r="AD206" s="431"/>
      <c r="AE206" s="431"/>
      <c r="AF206" s="431"/>
      <c r="AG206" s="431"/>
      <c r="AH206" s="431"/>
      <c r="AI206" s="431"/>
      <c r="AJ206" s="431"/>
      <c r="AK206" s="431"/>
      <c r="AL206" s="431"/>
      <c r="AM206" s="431"/>
      <c r="AN206" s="431"/>
      <c r="AO206" s="431"/>
      <c r="AP206" s="431"/>
      <c r="AQ206" s="431"/>
      <c r="AR206" s="431"/>
      <c r="AS206" s="431"/>
      <c r="AT206" s="431"/>
      <c r="AU206" s="431"/>
      <c r="AV206" s="431"/>
      <c r="AW206" s="431"/>
      <c r="AX206" s="431"/>
      <c r="AY206" s="431"/>
      <c r="AZ206" s="431"/>
      <c r="BA206" s="431"/>
      <c r="BB206" s="431"/>
    </row>
    <row r="207" ht="15.0" customHeight="1">
      <c r="A207" s="431"/>
      <c r="B207" s="431"/>
      <c r="C207" s="431"/>
      <c r="D207" s="431"/>
      <c r="E207" s="431"/>
      <c r="F207" s="273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431"/>
      <c r="R207" s="431"/>
      <c r="S207" s="431"/>
      <c r="T207" s="431"/>
      <c r="U207" s="431"/>
      <c r="V207" s="431"/>
      <c r="W207" s="431"/>
      <c r="X207" s="431"/>
      <c r="Y207" s="431"/>
      <c r="Z207" s="431"/>
      <c r="AA207" s="431"/>
      <c r="AB207" s="431"/>
      <c r="AC207" s="431"/>
      <c r="AD207" s="431"/>
      <c r="AE207" s="431"/>
      <c r="AF207" s="431"/>
      <c r="AG207" s="431"/>
      <c r="AH207" s="431"/>
      <c r="AI207" s="431"/>
      <c r="AJ207" s="431"/>
      <c r="AK207" s="431"/>
      <c r="AL207" s="431"/>
      <c r="AM207" s="431"/>
      <c r="AN207" s="431"/>
      <c r="AO207" s="431"/>
      <c r="AP207" s="431"/>
      <c r="AQ207" s="431"/>
      <c r="AR207" s="431"/>
      <c r="AS207" s="431"/>
      <c r="AT207" s="431"/>
      <c r="AU207" s="431"/>
      <c r="AV207" s="431"/>
      <c r="AW207" s="431"/>
      <c r="AX207" s="431"/>
      <c r="AY207" s="431"/>
      <c r="AZ207" s="431"/>
      <c r="BA207" s="431"/>
      <c r="BB207" s="431"/>
    </row>
    <row r="208" ht="15.0" customHeight="1">
      <c r="A208" s="431"/>
      <c r="B208" s="431"/>
      <c r="C208" s="431"/>
      <c r="D208" s="431"/>
      <c r="E208" s="431"/>
      <c r="F208" s="273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431"/>
      <c r="R208" s="431"/>
      <c r="S208" s="431"/>
      <c r="T208" s="431"/>
      <c r="U208" s="431"/>
      <c r="V208" s="431"/>
      <c r="W208" s="431"/>
      <c r="X208" s="431"/>
      <c r="Y208" s="431"/>
      <c r="Z208" s="431"/>
      <c r="AA208" s="431"/>
      <c r="AB208" s="431"/>
      <c r="AC208" s="431"/>
      <c r="AD208" s="431"/>
      <c r="AE208" s="431"/>
      <c r="AF208" s="431"/>
      <c r="AG208" s="431"/>
      <c r="AH208" s="431"/>
      <c r="AI208" s="431"/>
      <c r="AJ208" s="431"/>
      <c r="AK208" s="431"/>
      <c r="AL208" s="431"/>
      <c r="AM208" s="431"/>
      <c r="AN208" s="431"/>
      <c r="AO208" s="431"/>
      <c r="AP208" s="431"/>
      <c r="AQ208" s="431"/>
      <c r="AR208" s="431"/>
      <c r="AS208" s="431"/>
      <c r="AT208" s="431"/>
      <c r="AU208" s="431"/>
      <c r="AV208" s="431"/>
      <c r="AW208" s="431"/>
      <c r="AX208" s="431"/>
      <c r="AY208" s="431"/>
      <c r="AZ208" s="431"/>
      <c r="BA208" s="431"/>
      <c r="BB208" s="431"/>
    </row>
    <row r="209" ht="15.0" customHeight="1">
      <c r="A209" s="431"/>
      <c r="B209" s="431"/>
      <c r="C209" s="431"/>
      <c r="D209" s="431"/>
      <c r="E209" s="431"/>
      <c r="F209" s="273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431"/>
      <c r="R209" s="431"/>
      <c r="S209" s="431"/>
      <c r="T209" s="431"/>
      <c r="U209" s="431"/>
      <c r="V209" s="431"/>
      <c r="W209" s="431"/>
      <c r="X209" s="431"/>
      <c r="Y209" s="431"/>
      <c r="Z209" s="431"/>
      <c r="AA209" s="431"/>
      <c r="AB209" s="431"/>
      <c r="AC209" s="431"/>
      <c r="AD209" s="431"/>
      <c r="AE209" s="431"/>
      <c r="AF209" s="431"/>
      <c r="AG209" s="431"/>
      <c r="AH209" s="431"/>
      <c r="AI209" s="431"/>
      <c r="AJ209" s="431"/>
      <c r="AK209" s="431"/>
      <c r="AL209" s="431"/>
      <c r="AM209" s="431"/>
      <c r="AN209" s="431"/>
      <c r="AO209" s="431"/>
      <c r="AP209" s="431"/>
      <c r="AQ209" s="431"/>
      <c r="AR209" s="431"/>
      <c r="AS209" s="431"/>
      <c r="AT209" s="431"/>
      <c r="AU209" s="431"/>
      <c r="AV209" s="431"/>
      <c r="AW209" s="431"/>
      <c r="AX209" s="431"/>
      <c r="AY209" s="431"/>
      <c r="AZ209" s="431"/>
      <c r="BA209" s="431"/>
      <c r="BB209" s="431"/>
    </row>
    <row r="210" ht="15.0" customHeight="1">
      <c r="A210" s="431"/>
      <c r="B210" s="431"/>
      <c r="C210" s="431"/>
      <c r="D210" s="431"/>
      <c r="E210" s="431"/>
      <c r="F210" s="273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431"/>
      <c r="R210" s="431"/>
      <c r="S210" s="431"/>
      <c r="T210" s="431"/>
      <c r="U210" s="431"/>
      <c r="V210" s="431"/>
      <c r="W210" s="431"/>
      <c r="X210" s="431"/>
      <c r="Y210" s="431"/>
      <c r="Z210" s="431"/>
      <c r="AA210" s="431"/>
      <c r="AB210" s="431"/>
      <c r="AC210" s="431"/>
      <c r="AD210" s="431"/>
      <c r="AE210" s="431"/>
      <c r="AF210" s="431"/>
      <c r="AG210" s="431"/>
      <c r="AH210" s="431"/>
      <c r="AI210" s="431"/>
      <c r="AJ210" s="431"/>
      <c r="AK210" s="431"/>
      <c r="AL210" s="431"/>
      <c r="AM210" s="431"/>
      <c r="AN210" s="431"/>
      <c r="AO210" s="431"/>
      <c r="AP210" s="431"/>
      <c r="AQ210" s="431"/>
      <c r="AR210" s="431"/>
      <c r="AS210" s="431"/>
      <c r="AT210" s="431"/>
      <c r="AU210" s="431"/>
      <c r="AV210" s="431"/>
      <c r="AW210" s="431"/>
      <c r="AX210" s="431"/>
      <c r="AY210" s="431"/>
      <c r="AZ210" s="431"/>
      <c r="BA210" s="431"/>
      <c r="BB210" s="431"/>
    </row>
    <row r="211" ht="15.0" customHeight="1">
      <c r="A211" s="431"/>
      <c r="B211" s="431"/>
      <c r="C211" s="431"/>
      <c r="D211" s="431"/>
      <c r="E211" s="431"/>
      <c r="F211" s="273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431"/>
      <c r="R211" s="431"/>
      <c r="S211" s="431"/>
      <c r="T211" s="431"/>
      <c r="U211" s="431"/>
      <c r="V211" s="431"/>
      <c r="W211" s="431"/>
      <c r="X211" s="431"/>
      <c r="Y211" s="431"/>
      <c r="Z211" s="431"/>
      <c r="AA211" s="431"/>
      <c r="AB211" s="431"/>
      <c r="AC211" s="431"/>
      <c r="AD211" s="431"/>
      <c r="AE211" s="431"/>
      <c r="AF211" s="431"/>
      <c r="AG211" s="431"/>
      <c r="AH211" s="431"/>
      <c r="AI211" s="431"/>
      <c r="AJ211" s="431"/>
      <c r="AK211" s="431"/>
      <c r="AL211" s="431"/>
      <c r="AM211" s="431"/>
      <c r="AN211" s="431"/>
      <c r="AO211" s="431"/>
      <c r="AP211" s="431"/>
      <c r="AQ211" s="431"/>
      <c r="AR211" s="431"/>
      <c r="AS211" s="431"/>
      <c r="AT211" s="431"/>
      <c r="AU211" s="431"/>
      <c r="AV211" s="431"/>
      <c r="AW211" s="431"/>
      <c r="AX211" s="431"/>
      <c r="AY211" s="431"/>
      <c r="AZ211" s="431"/>
      <c r="BA211" s="431"/>
      <c r="BB211" s="431"/>
    </row>
    <row r="212" ht="15.0" customHeight="1">
      <c r="A212" s="431"/>
      <c r="B212" s="431"/>
      <c r="C212" s="431"/>
      <c r="D212" s="431"/>
      <c r="E212" s="431"/>
      <c r="F212" s="273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431"/>
      <c r="R212" s="431"/>
      <c r="S212" s="431"/>
      <c r="T212" s="431"/>
      <c r="U212" s="431"/>
      <c r="V212" s="431"/>
      <c r="W212" s="431"/>
      <c r="X212" s="431"/>
      <c r="Y212" s="431"/>
      <c r="Z212" s="431"/>
      <c r="AA212" s="431"/>
      <c r="AB212" s="431"/>
      <c r="AC212" s="431"/>
      <c r="AD212" s="431"/>
      <c r="AE212" s="431"/>
      <c r="AF212" s="431"/>
      <c r="AG212" s="431"/>
      <c r="AH212" s="431"/>
      <c r="AI212" s="431"/>
      <c r="AJ212" s="431"/>
      <c r="AK212" s="431"/>
      <c r="AL212" s="431"/>
      <c r="AM212" s="431"/>
      <c r="AN212" s="431"/>
      <c r="AO212" s="431"/>
      <c r="AP212" s="431"/>
      <c r="AQ212" s="431"/>
      <c r="AR212" s="431"/>
      <c r="AS212" s="431"/>
      <c r="AT212" s="431"/>
      <c r="AU212" s="431"/>
      <c r="AV212" s="431"/>
      <c r="AW212" s="431"/>
      <c r="AX212" s="431"/>
      <c r="AY212" s="431"/>
      <c r="AZ212" s="431"/>
      <c r="BA212" s="431"/>
      <c r="BB212" s="431"/>
    </row>
    <row r="213" ht="15.0" customHeight="1">
      <c r="A213" s="431"/>
      <c r="B213" s="431"/>
      <c r="C213" s="431"/>
      <c r="D213" s="431"/>
      <c r="E213" s="431"/>
      <c r="F213" s="273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431"/>
      <c r="R213" s="431"/>
      <c r="S213" s="431"/>
      <c r="T213" s="431"/>
      <c r="U213" s="431"/>
      <c r="V213" s="431"/>
      <c r="W213" s="431"/>
      <c r="X213" s="431"/>
      <c r="Y213" s="431"/>
      <c r="Z213" s="431"/>
      <c r="AA213" s="431"/>
      <c r="AB213" s="431"/>
      <c r="AC213" s="431"/>
      <c r="AD213" s="431"/>
      <c r="AE213" s="431"/>
      <c r="AF213" s="431"/>
      <c r="AG213" s="431"/>
      <c r="AH213" s="431"/>
      <c r="AI213" s="431"/>
      <c r="AJ213" s="431"/>
      <c r="AK213" s="431"/>
      <c r="AL213" s="431"/>
      <c r="AM213" s="431"/>
      <c r="AN213" s="431"/>
      <c r="AO213" s="431"/>
      <c r="AP213" s="431"/>
      <c r="AQ213" s="431"/>
      <c r="AR213" s="431"/>
      <c r="AS213" s="431"/>
      <c r="AT213" s="431"/>
      <c r="AU213" s="431"/>
      <c r="AV213" s="431"/>
      <c r="AW213" s="431"/>
      <c r="AX213" s="431"/>
      <c r="AY213" s="431"/>
      <c r="AZ213" s="431"/>
      <c r="BA213" s="431"/>
      <c r="BB213" s="431"/>
    </row>
    <row r="214" ht="15.0" customHeight="1">
      <c r="A214" s="431"/>
      <c r="B214" s="431"/>
      <c r="C214" s="431"/>
      <c r="D214" s="431"/>
      <c r="E214" s="431"/>
      <c r="F214" s="273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431"/>
      <c r="R214" s="431"/>
      <c r="S214" s="431"/>
      <c r="T214" s="431"/>
      <c r="U214" s="431"/>
      <c r="V214" s="431"/>
      <c r="W214" s="431"/>
      <c r="X214" s="431"/>
      <c r="Y214" s="431"/>
      <c r="Z214" s="431"/>
      <c r="AA214" s="431"/>
      <c r="AB214" s="431"/>
      <c r="AC214" s="431"/>
      <c r="AD214" s="431"/>
      <c r="AE214" s="431"/>
      <c r="AF214" s="431"/>
      <c r="AG214" s="431"/>
      <c r="AH214" s="431"/>
      <c r="AI214" s="431"/>
      <c r="AJ214" s="431"/>
      <c r="AK214" s="431"/>
      <c r="AL214" s="431"/>
      <c r="AM214" s="431"/>
      <c r="AN214" s="431"/>
      <c r="AO214" s="431"/>
      <c r="AP214" s="431"/>
      <c r="AQ214" s="431"/>
      <c r="AR214" s="431"/>
      <c r="AS214" s="431"/>
      <c r="AT214" s="431"/>
      <c r="AU214" s="431"/>
      <c r="AV214" s="431"/>
      <c r="AW214" s="431"/>
      <c r="AX214" s="431"/>
      <c r="AY214" s="431"/>
      <c r="AZ214" s="431"/>
      <c r="BA214" s="431"/>
      <c r="BB214" s="431"/>
    </row>
    <row r="215" ht="15.0" customHeight="1">
      <c r="A215" s="431"/>
      <c r="B215" s="431"/>
      <c r="C215" s="431"/>
      <c r="D215" s="431"/>
      <c r="E215" s="431"/>
      <c r="F215" s="273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431"/>
      <c r="R215" s="431"/>
      <c r="S215" s="431"/>
      <c r="T215" s="431"/>
      <c r="U215" s="431"/>
      <c r="V215" s="431"/>
      <c r="W215" s="431"/>
      <c r="X215" s="431"/>
      <c r="Y215" s="431"/>
      <c r="Z215" s="431"/>
      <c r="AA215" s="431"/>
      <c r="AB215" s="431"/>
      <c r="AC215" s="431"/>
      <c r="AD215" s="431"/>
      <c r="AE215" s="431"/>
      <c r="AF215" s="431"/>
      <c r="AG215" s="431"/>
      <c r="AH215" s="431"/>
      <c r="AI215" s="431"/>
      <c r="AJ215" s="431"/>
      <c r="AK215" s="431"/>
      <c r="AL215" s="431"/>
      <c r="AM215" s="431"/>
      <c r="AN215" s="431"/>
      <c r="AO215" s="431"/>
      <c r="AP215" s="431"/>
      <c r="AQ215" s="431"/>
      <c r="AR215" s="431"/>
      <c r="AS215" s="431"/>
      <c r="AT215" s="431"/>
      <c r="AU215" s="431"/>
      <c r="AV215" s="431"/>
      <c r="AW215" s="431"/>
      <c r="AX215" s="431"/>
      <c r="AY215" s="431"/>
      <c r="AZ215" s="431"/>
      <c r="BA215" s="431"/>
      <c r="BB215" s="431"/>
    </row>
    <row r="216" ht="15.0" customHeight="1">
      <c r="A216" s="431"/>
      <c r="B216" s="431"/>
      <c r="C216" s="431"/>
      <c r="D216" s="431"/>
      <c r="E216" s="431"/>
      <c r="F216" s="273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431"/>
      <c r="R216" s="431"/>
      <c r="S216" s="431"/>
      <c r="T216" s="431"/>
      <c r="U216" s="431"/>
      <c r="V216" s="431"/>
      <c r="W216" s="431"/>
      <c r="X216" s="431"/>
      <c r="Y216" s="431"/>
      <c r="Z216" s="431"/>
      <c r="AA216" s="431"/>
      <c r="AB216" s="431"/>
      <c r="AC216" s="431"/>
      <c r="AD216" s="431"/>
      <c r="AE216" s="431"/>
      <c r="AF216" s="431"/>
      <c r="AG216" s="431"/>
      <c r="AH216" s="431"/>
      <c r="AI216" s="431"/>
      <c r="AJ216" s="431"/>
      <c r="AK216" s="431"/>
      <c r="AL216" s="431"/>
      <c r="AM216" s="431"/>
      <c r="AN216" s="431"/>
      <c r="AO216" s="431"/>
      <c r="AP216" s="431"/>
      <c r="AQ216" s="431"/>
      <c r="AR216" s="431"/>
      <c r="AS216" s="431"/>
      <c r="AT216" s="431"/>
      <c r="AU216" s="431"/>
      <c r="AV216" s="431"/>
      <c r="AW216" s="431"/>
      <c r="AX216" s="431"/>
      <c r="AY216" s="431"/>
      <c r="AZ216" s="431"/>
      <c r="BA216" s="431"/>
      <c r="BB216" s="431"/>
    </row>
    <row r="217" ht="15.0" customHeight="1">
      <c r="A217" s="431"/>
      <c r="B217" s="431"/>
      <c r="C217" s="431"/>
      <c r="D217" s="431"/>
      <c r="E217" s="431"/>
      <c r="F217" s="273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431"/>
      <c r="R217" s="431"/>
      <c r="S217" s="431"/>
      <c r="T217" s="431"/>
      <c r="U217" s="431"/>
      <c r="V217" s="431"/>
      <c r="W217" s="431"/>
      <c r="X217" s="431"/>
      <c r="Y217" s="431"/>
      <c r="Z217" s="431"/>
      <c r="AA217" s="431"/>
      <c r="AB217" s="431"/>
      <c r="AC217" s="431"/>
      <c r="AD217" s="431"/>
      <c r="AE217" s="431"/>
      <c r="AF217" s="431"/>
      <c r="AG217" s="431"/>
      <c r="AH217" s="431"/>
      <c r="AI217" s="431"/>
      <c r="AJ217" s="431"/>
      <c r="AK217" s="431"/>
      <c r="AL217" s="431"/>
      <c r="AM217" s="431"/>
      <c r="AN217" s="431"/>
      <c r="AO217" s="431"/>
      <c r="AP217" s="431"/>
      <c r="AQ217" s="431"/>
      <c r="AR217" s="431"/>
      <c r="AS217" s="431"/>
      <c r="AT217" s="431"/>
      <c r="AU217" s="431"/>
      <c r="AV217" s="431"/>
      <c r="AW217" s="431"/>
      <c r="AX217" s="431"/>
      <c r="AY217" s="431"/>
      <c r="AZ217" s="431"/>
      <c r="BA217" s="431"/>
      <c r="BB217" s="431"/>
    </row>
    <row r="218" ht="15.0" customHeight="1">
      <c r="A218" s="431"/>
      <c r="B218" s="431"/>
      <c r="C218" s="431"/>
      <c r="D218" s="431"/>
      <c r="E218" s="431"/>
      <c r="F218" s="273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431"/>
      <c r="R218" s="431"/>
      <c r="S218" s="431"/>
      <c r="T218" s="431"/>
      <c r="U218" s="431"/>
      <c r="V218" s="431"/>
      <c r="W218" s="431"/>
      <c r="X218" s="431"/>
      <c r="Y218" s="431"/>
      <c r="Z218" s="431"/>
      <c r="AA218" s="431"/>
      <c r="AB218" s="431"/>
      <c r="AC218" s="431"/>
      <c r="AD218" s="431"/>
      <c r="AE218" s="431"/>
      <c r="AF218" s="431"/>
      <c r="AG218" s="431"/>
      <c r="AH218" s="431"/>
      <c r="AI218" s="431"/>
      <c r="AJ218" s="431"/>
      <c r="AK218" s="431"/>
      <c r="AL218" s="431"/>
      <c r="AM218" s="431"/>
      <c r="AN218" s="431"/>
      <c r="AO218" s="431"/>
      <c r="AP218" s="431"/>
      <c r="AQ218" s="431"/>
      <c r="AR218" s="431"/>
      <c r="AS218" s="431"/>
      <c r="AT218" s="431"/>
      <c r="AU218" s="431"/>
      <c r="AV218" s="431"/>
      <c r="AW218" s="431"/>
      <c r="AX218" s="431"/>
      <c r="AY218" s="431"/>
      <c r="AZ218" s="431"/>
      <c r="BA218" s="431"/>
      <c r="BB218" s="431"/>
    </row>
    <row r="219" ht="15.0" customHeight="1">
      <c r="A219" s="431"/>
      <c r="B219" s="431"/>
      <c r="C219" s="431"/>
      <c r="D219" s="431"/>
      <c r="E219" s="431"/>
      <c r="F219" s="273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431"/>
      <c r="R219" s="431"/>
      <c r="S219" s="431"/>
      <c r="T219" s="431"/>
      <c r="U219" s="431"/>
      <c r="V219" s="431"/>
      <c r="W219" s="431"/>
      <c r="X219" s="431"/>
      <c r="Y219" s="431"/>
      <c r="Z219" s="431"/>
      <c r="AA219" s="431"/>
      <c r="AB219" s="431"/>
      <c r="AC219" s="431"/>
      <c r="AD219" s="431"/>
      <c r="AE219" s="431"/>
      <c r="AF219" s="431"/>
      <c r="AG219" s="431"/>
      <c r="AH219" s="431"/>
      <c r="AI219" s="431"/>
      <c r="AJ219" s="431"/>
      <c r="AK219" s="431"/>
      <c r="AL219" s="431"/>
      <c r="AM219" s="431"/>
      <c r="AN219" s="431"/>
      <c r="AO219" s="431"/>
      <c r="AP219" s="431"/>
      <c r="AQ219" s="431"/>
      <c r="AR219" s="431"/>
      <c r="AS219" s="431"/>
      <c r="AT219" s="431"/>
      <c r="AU219" s="431"/>
      <c r="AV219" s="431"/>
      <c r="AW219" s="431"/>
      <c r="AX219" s="431"/>
      <c r="AY219" s="431"/>
      <c r="AZ219" s="431"/>
      <c r="BA219" s="431"/>
      <c r="BB219" s="431"/>
    </row>
    <row r="220" ht="15.0" customHeight="1">
      <c r="A220" s="431"/>
      <c r="B220" s="431"/>
      <c r="C220" s="431"/>
      <c r="D220" s="431"/>
      <c r="E220" s="431"/>
      <c r="F220" s="273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431"/>
      <c r="R220" s="431"/>
      <c r="S220" s="431"/>
      <c r="T220" s="431"/>
      <c r="U220" s="431"/>
      <c r="V220" s="431"/>
      <c r="W220" s="431"/>
      <c r="X220" s="431"/>
      <c r="Y220" s="431"/>
      <c r="Z220" s="431"/>
      <c r="AA220" s="431"/>
      <c r="AB220" s="431"/>
      <c r="AC220" s="431"/>
      <c r="AD220" s="431"/>
      <c r="AE220" s="431"/>
      <c r="AF220" s="431"/>
      <c r="AG220" s="431"/>
      <c r="AH220" s="431"/>
      <c r="AI220" s="431"/>
      <c r="AJ220" s="431"/>
      <c r="AK220" s="431"/>
      <c r="AL220" s="431"/>
      <c r="AM220" s="431"/>
      <c r="AN220" s="431"/>
      <c r="AO220" s="431"/>
      <c r="AP220" s="431"/>
      <c r="AQ220" s="431"/>
      <c r="AR220" s="431"/>
      <c r="AS220" s="431"/>
      <c r="AT220" s="431"/>
      <c r="AU220" s="431"/>
      <c r="AV220" s="431"/>
      <c r="AW220" s="431"/>
      <c r="AX220" s="431"/>
      <c r="AY220" s="431"/>
      <c r="AZ220" s="431"/>
      <c r="BA220" s="431"/>
      <c r="BB220" s="431"/>
    </row>
    <row r="221" ht="15.0" customHeight="1">
      <c r="A221" s="431"/>
      <c r="B221" s="431"/>
      <c r="C221" s="431"/>
      <c r="D221" s="431"/>
      <c r="E221" s="431"/>
      <c r="F221" s="273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431"/>
      <c r="R221" s="431"/>
      <c r="S221" s="431"/>
      <c r="T221" s="431"/>
      <c r="U221" s="431"/>
      <c r="V221" s="431"/>
      <c r="W221" s="431"/>
      <c r="X221" s="431"/>
      <c r="Y221" s="431"/>
      <c r="Z221" s="431"/>
      <c r="AA221" s="431"/>
      <c r="AB221" s="431"/>
      <c r="AC221" s="431"/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1"/>
      <c r="AO221" s="431"/>
      <c r="AP221" s="431"/>
      <c r="AQ221" s="431"/>
      <c r="AR221" s="431"/>
      <c r="AS221" s="431"/>
      <c r="AT221" s="431"/>
      <c r="AU221" s="431"/>
      <c r="AV221" s="431"/>
      <c r="AW221" s="431"/>
      <c r="AX221" s="431"/>
      <c r="AY221" s="431"/>
      <c r="AZ221" s="431"/>
      <c r="BA221" s="431"/>
      <c r="BB221" s="431"/>
    </row>
    <row r="222" ht="15.0" customHeight="1">
      <c r="A222" s="431"/>
      <c r="B222" s="431"/>
      <c r="C222" s="431"/>
      <c r="D222" s="431"/>
      <c r="E222" s="431"/>
      <c r="F222" s="273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431"/>
      <c r="R222" s="431"/>
      <c r="S222" s="431"/>
      <c r="T222" s="431"/>
      <c r="U222" s="431"/>
      <c r="V222" s="431"/>
      <c r="W222" s="431"/>
      <c r="X222" s="431"/>
      <c r="Y222" s="431"/>
      <c r="Z222" s="431"/>
      <c r="AA222" s="431"/>
      <c r="AB222" s="431"/>
      <c r="AC222" s="431"/>
      <c r="AD222" s="431"/>
      <c r="AE222" s="431"/>
      <c r="AF222" s="431"/>
      <c r="AG222" s="431"/>
      <c r="AH222" s="431"/>
      <c r="AI222" s="431"/>
      <c r="AJ222" s="431"/>
      <c r="AK222" s="431"/>
      <c r="AL222" s="431"/>
      <c r="AM222" s="431"/>
      <c r="AN222" s="431"/>
      <c r="AO222" s="431"/>
      <c r="AP222" s="431"/>
      <c r="AQ222" s="431"/>
      <c r="AR222" s="431"/>
      <c r="AS222" s="431"/>
      <c r="AT222" s="431"/>
      <c r="AU222" s="431"/>
      <c r="AV222" s="431"/>
      <c r="AW222" s="431"/>
      <c r="AX222" s="431"/>
      <c r="AY222" s="431"/>
      <c r="AZ222" s="431"/>
      <c r="BA222" s="431"/>
      <c r="BB222" s="431"/>
    </row>
    <row r="223" ht="15.0" customHeight="1">
      <c r="A223" s="431"/>
      <c r="B223" s="431"/>
      <c r="C223" s="431"/>
      <c r="D223" s="431"/>
      <c r="E223" s="431"/>
      <c r="F223" s="273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431"/>
      <c r="R223" s="431"/>
      <c r="S223" s="431"/>
      <c r="T223" s="431"/>
      <c r="U223" s="431"/>
      <c r="V223" s="431"/>
      <c r="W223" s="431"/>
      <c r="X223" s="431"/>
      <c r="Y223" s="431"/>
      <c r="Z223" s="431"/>
      <c r="AA223" s="431"/>
      <c r="AB223" s="431"/>
      <c r="AC223" s="431"/>
      <c r="AD223" s="431"/>
      <c r="AE223" s="431"/>
      <c r="AF223" s="431"/>
      <c r="AG223" s="431"/>
      <c r="AH223" s="431"/>
      <c r="AI223" s="431"/>
      <c r="AJ223" s="431"/>
      <c r="AK223" s="431"/>
      <c r="AL223" s="431"/>
      <c r="AM223" s="431"/>
      <c r="AN223" s="431"/>
      <c r="AO223" s="431"/>
      <c r="AP223" s="431"/>
      <c r="AQ223" s="431"/>
      <c r="AR223" s="431"/>
      <c r="AS223" s="431"/>
      <c r="AT223" s="431"/>
      <c r="AU223" s="431"/>
      <c r="AV223" s="431"/>
      <c r="AW223" s="431"/>
      <c r="AX223" s="431"/>
      <c r="AY223" s="431"/>
      <c r="AZ223" s="431"/>
      <c r="BA223" s="431"/>
      <c r="BB223" s="431"/>
    </row>
    <row r="224" ht="15.0" customHeight="1">
      <c r="A224" s="431"/>
      <c r="B224" s="431"/>
      <c r="C224" s="431"/>
      <c r="D224" s="431"/>
      <c r="E224" s="431"/>
      <c r="F224" s="273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431"/>
      <c r="R224" s="431"/>
      <c r="S224" s="431"/>
      <c r="T224" s="431"/>
      <c r="U224" s="431"/>
      <c r="V224" s="431"/>
      <c r="W224" s="431"/>
      <c r="X224" s="431"/>
      <c r="Y224" s="431"/>
      <c r="Z224" s="431"/>
      <c r="AA224" s="431"/>
      <c r="AB224" s="431"/>
      <c r="AC224" s="431"/>
      <c r="AD224" s="431"/>
      <c r="AE224" s="431"/>
      <c r="AF224" s="431"/>
      <c r="AG224" s="431"/>
      <c r="AH224" s="431"/>
      <c r="AI224" s="431"/>
      <c r="AJ224" s="431"/>
      <c r="AK224" s="431"/>
      <c r="AL224" s="431"/>
      <c r="AM224" s="431"/>
      <c r="AN224" s="431"/>
      <c r="AO224" s="431"/>
      <c r="AP224" s="431"/>
      <c r="AQ224" s="431"/>
      <c r="AR224" s="431"/>
      <c r="AS224" s="431"/>
      <c r="AT224" s="431"/>
      <c r="AU224" s="431"/>
      <c r="AV224" s="431"/>
      <c r="AW224" s="431"/>
      <c r="AX224" s="431"/>
      <c r="AY224" s="431"/>
      <c r="AZ224" s="431"/>
      <c r="BA224" s="431"/>
      <c r="BB224" s="431"/>
    </row>
    <row r="225" ht="15.0" customHeight="1">
      <c r="A225" s="431"/>
      <c r="B225" s="431"/>
      <c r="C225" s="431"/>
      <c r="D225" s="431"/>
      <c r="E225" s="431"/>
      <c r="F225" s="273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431"/>
      <c r="R225" s="431"/>
      <c r="S225" s="431"/>
      <c r="T225" s="431"/>
      <c r="U225" s="431"/>
      <c r="V225" s="431"/>
      <c r="W225" s="431"/>
      <c r="X225" s="431"/>
      <c r="Y225" s="431"/>
      <c r="Z225" s="431"/>
      <c r="AA225" s="431"/>
      <c r="AB225" s="431"/>
      <c r="AC225" s="431"/>
      <c r="AD225" s="431"/>
      <c r="AE225" s="431"/>
      <c r="AF225" s="431"/>
      <c r="AG225" s="431"/>
      <c r="AH225" s="431"/>
      <c r="AI225" s="431"/>
      <c r="AJ225" s="431"/>
      <c r="AK225" s="431"/>
      <c r="AL225" s="431"/>
      <c r="AM225" s="431"/>
      <c r="AN225" s="431"/>
      <c r="AO225" s="431"/>
      <c r="AP225" s="431"/>
      <c r="AQ225" s="431"/>
      <c r="AR225" s="431"/>
      <c r="AS225" s="431"/>
      <c r="AT225" s="431"/>
      <c r="AU225" s="431"/>
      <c r="AV225" s="431"/>
      <c r="AW225" s="431"/>
      <c r="AX225" s="431"/>
      <c r="AY225" s="431"/>
      <c r="AZ225" s="431"/>
      <c r="BA225" s="431"/>
      <c r="BB225" s="431"/>
    </row>
    <row r="226" ht="15.0" customHeight="1">
      <c r="A226" s="431"/>
      <c r="B226" s="431"/>
      <c r="C226" s="431"/>
      <c r="D226" s="431"/>
      <c r="E226" s="431"/>
      <c r="F226" s="273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431"/>
      <c r="R226" s="431"/>
      <c r="S226" s="431"/>
      <c r="T226" s="431"/>
      <c r="U226" s="431"/>
      <c r="V226" s="431"/>
      <c r="W226" s="431"/>
      <c r="X226" s="431"/>
      <c r="Y226" s="431"/>
      <c r="Z226" s="431"/>
      <c r="AA226" s="431"/>
      <c r="AB226" s="431"/>
      <c r="AC226" s="431"/>
      <c r="AD226" s="431"/>
      <c r="AE226" s="431"/>
      <c r="AF226" s="431"/>
      <c r="AG226" s="431"/>
      <c r="AH226" s="431"/>
      <c r="AI226" s="431"/>
      <c r="AJ226" s="431"/>
      <c r="AK226" s="431"/>
      <c r="AL226" s="431"/>
      <c r="AM226" s="431"/>
      <c r="AN226" s="431"/>
      <c r="AO226" s="431"/>
      <c r="AP226" s="431"/>
      <c r="AQ226" s="431"/>
      <c r="AR226" s="431"/>
      <c r="AS226" s="431"/>
      <c r="AT226" s="431"/>
      <c r="AU226" s="431"/>
      <c r="AV226" s="431"/>
      <c r="AW226" s="431"/>
      <c r="AX226" s="431"/>
      <c r="AY226" s="431"/>
      <c r="AZ226" s="431"/>
      <c r="BA226" s="431"/>
      <c r="BB226" s="431"/>
    </row>
    <row r="227" ht="15.0" customHeight="1">
      <c r="A227" s="431"/>
      <c r="B227" s="431"/>
      <c r="C227" s="431"/>
      <c r="D227" s="431"/>
      <c r="E227" s="431"/>
      <c r="F227" s="273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431"/>
      <c r="R227" s="431"/>
      <c r="S227" s="431"/>
      <c r="T227" s="431"/>
      <c r="U227" s="431"/>
      <c r="V227" s="431"/>
      <c r="W227" s="431"/>
      <c r="X227" s="431"/>
      <c r="Y227" s="431"/>
      <c r="Z227" s="431"/>
      <c r="AA227" s="431"/>
      <c r="AB227" s="431"/>
      <c r="AC227" s="431"/>
      <c r="AD227" s="431"/>
      <c r="AE227" s="431"/>
      <c r="AF227" s="431"/>
      <c r="AG227" s="431"/>
      <c r="AH227" s="431"/>
      <c r="AI227" s="431"/>
      <c r="AJ227" s="431"/>
      <c r="AK227" s="431"/>
      <c r="AL227" s="431"/>
      <c r="AM227" s="431"/>
      <c r="AN227" s="431"/>
      <c r="AO227" s="431"/>
      <c r="AP227" s="431"/>
      <c r="AQ227" s="431"/>
      <c r="AR227" s="431"/>
      <c r="AS227" s="431"/>
      <c r="AT227" s="431"/>
      <c r="AU227" s="431"/>
      <c r="AV227" s="431"/>
      <c r="AW227" s="431"/>
      <c r="AX227" s="431"/>
      <c r="AY227" s="431"/>
      <c r="AZ227" s="431"/>
      <c r="BA227" s="431"/>
      <c r="BB227" s="431"/>
    </row>
    <row r="228" ht="15.0" customHeight="1">
      <c r="A228" s="431"/>
      <c r="B228" s="431"/>
      <c r="C228" s="431"/>
      <c r="D228" s="431"/>
      <c r="E228" s="431"/>
      <c r="F228" s="273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431"/>
      <c r="R228" s="431"/>
      <c r="S228" s="431"/>
      <c r="T228" s="431"/>
      <c r="U228" s="431"/>
      <c r="V228" s="431"/>
      <c r="W228" s="431"/>
      <c r="X228" s="431"/>
      <c r="Y228" s="431"/>
      <c r="Z228" s="431"/>
      <c r="AA228" s="431"/>
      <c r="AB228" s="431"/>
      <c r="AC228" s="431"/>
      <c r="AD228" s="431"/>
      <c r="AE228" s="431"/>
      <c r="AF228" s="431"/>
      <c r="AG228" s="431"/>
      <c r="AH228" s="431"/>
      <c r="AI228" s="431"/>
      <c r="AJ228" s="431"/>
      <c r="AK228" s="431"/>
      <c r="AL228" s="431"/>
      <c r="AM228" s="431"/>
      <c r="AN228" s="431"/>
      <c r="AO228" s="431"/>
      <c r="AP228" s="431"/>
      <c r="AQ228" s="431"/>
      <c r="AR228" s="431"/>
      <c r="AS228" s="431"/>
      <c r="AT228" s="431"/>
      <c r="AU228" s="431"/>
      <c r="AV228" s="431"/>
      <c r="AW228" s="431"/>
      <c r="AX228" s="431"/>
      <c r="AY228" s="431"/>
      <c r="AZ228" s="431"/>
      <c r="BA228" s="431"/>
      <c r="BB228" s="431"/>
    </row>
    <row r="229" ht="15.0" customHeight="1">
      <c r="A229" s="431"/>
      <c r="B229" s="431"/>
      <c r="C229" s="431"/>
      <c r="D229" s="431"/>
      <c r="E229" s="431"/>
      <c r="F229" s="273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431"/>
      <c r="R229" s="431"/>
      <c r="S229" s="431"/>
      <c r="T229" s="431"/>
      <c r="U229" s="431"/>
      <c r="V229" s="431"/>
      <c r="W229" s="431"/>
      <c r="X229" s="431"/>
      <c r="Y229" s="431"/>
      <c r="Z229" s="431"/>
      <c r="AA229" s="431"/>
      <c r="AB229" s="431"/>
      <c r="AC229" s="431"/>
      <c r="AD229" s="431"/>
      <c r="AE229" s="431"/>
      <c r="AF229" s="431"/>
      <c r="AG229" s="431"/>
      <c r="AH229" s="431"/>
      <c r="AI229" s="431"/>
      <c r="AJ229" s="431"/>
      <c r="AK229" s="431"/>
      <c r="AL229" s="431"/>
      <c r="AM229" s="431"/>
      <c r="AN229" s="431"/>
      <c r="AO229" s="431"/>
      <c r="AP229" s="431"/>
      <c r="AQ229" s="431"/>
      <c r="AR229" s="431"/>
      <c r="AS229" s="431"/>
      <c r="AT229" s="431"/>
      <c r="AU229" s="431"/>
      <c r="AV229" s="431"/>
      <c r="AW229" s="431"/>
      <c r="AX229" s="431"/>
      <c r="AY229" s="431"/>
      <c r="AZ229" s="431"/>
      <c r="BA229" s="431"/>
      <c r="BB229" s="431"/>
    </row>
    <row r="230" ht="15.0" customHeight="1">
      <c r="A230" s="431"/>
      <c r="B230" s="431"/>
      <c r="C230" s="431"/>
      <c r="D230" s="431"/>
      <c r="E230" s="431"/>
      <c r="F230" s="273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431"/>
      <c r="R230" s="431"/>
      <c r="S230" s="431"/>
      <c r="T230" s="431"/>
      <c r="U230" s="431"/>
      <c r="V230" s="431"/>
      <c r="W230" s="431"/>
      <c r="X230" s="431"/>
      <c r="Y230" s="431"/>
      <c r="Z230" s="431"/>
      <c r="AA230" s="431"/>
      <c r="AB230" s="431"/>
      <c r="AC230" s="431"/>
      <c r="AD230" s="431"/>
      <c r="AE230" s="431"/>
      <c r="AF230" s="431"/>
      <c r="AG230" s="431"/>
      <c r="AH230" s="431"/>
      <c r="AI230" s="431"/>
      <c r="AJ230" s="431"/>
      <c r="AK230" s="431"/>
      <c r="AL230" s="431"/>
      <c r="AM230" s="431"/>
      <c r="AN230" s="431"/>
      <c r="AO230" s="431"/>
      <c r="AP230" s="431"/>
      <c r="AQ230" s="431"/>
      <c r="AR230" s="431"/>
      <c r="AS230" s="431"/>
      <c r="AT230" s="431"/>
      <c r="AU230" s="431"/>
      <c r="AV230" s="431"/>
      <c r="AW230" s="431"/>
      <c r="AX230" s="431"/>
      <c r="AY230" s="431"/>
      <c r="AZ230" s="431"/>
      <c r="BA230" s="431"/>
      <c r="BB230" s="431"/>
    </row>
    <row r="231" ht="15.0" customHeight="1">
      <c r="A231" s="431"/>
      <c r="B231" s="431"/>
      <c r="C231" s="431"/>
      <c r="D231" s="431"/>
      <c r="E231" s="431"/>
      <c r="F231" s="273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431"/>
      <c r="R231" s="431"/>
      <c r="S231" s="431"/>
      <c r="T231" s="431"/>
      <c r="U231" s="431"/>
      <c r="V231" s="431"/>
      <c r="W231" s="431"/>
      <c r="X231" s="431"/>
      <c r="Y231" s="431"/>
      <c r="Z231" s="431"/>
      <c r="AA231" s="431"/>
      <c r="AB231" s="431"/>
      <c r="AC231" s="431"/>
      <c r="AD231" s="431"/>
      <c r="AE231" s="431"/>
      <c r="AF231" s="431"/>
      <c r="AG231" s="431"/>
      <c r="AH231" s="431"/>
      <c r="AI231" s="431"/>
      <c r="AJ231" s="431"/>
      <c r="AK231" s="431"/>
      <c r="AL231" s="431"/>
      <c r="AM231" s="431"/>
      <c r="AN231" s="431"/>
      <c r="AO231" s="431"/>
      <c r="AP231" s="431"/>
      <c r="AQ231" s="431"/>
      <c r="AR231" s="431"/>
      <c r="AS231" s="431"/>
      <c r="AT231" s="431"/>
      <c r="AU231" s="431"/>
      <c r="AV231" s="431"/>
      <c r="AW231" s="431"/>
      <c r="AX231" s="431"/>
      <c r="AY231" s="431"/>
      <c r="AZ231" s="431"/>
      <c r="BA231" s="431"/>
      <c r="BB231" s="431"/>
    </row>
    <row r="232" ht="15.0" customHeight="1">
      <c r="A232" s="431"/>
      <c r="B232" s="431"/>
      <c r="C232" s="431"/>
      <c r="D232" s="431"/>
      <c r="E232" s="431"/>
      <c r="F232" s="273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431"/>
      <c r="R232" s="431"/>
      <c r="S232" s="431"/>
      <c r="T232" s="431"/>
      <c r="U232" s="431"/>
      <c r="V232" s="431"/>
      <c r="W232" s="431"/>
      <c r="X232" s="431"/>
      <c r="Y232" s="431"/>
      <c r="Z232" s="431"/>
      <c r="AA232" s="431"/>
      <c r="AB232" s="431"/>
      <c r="AC232" s="431"/>
      <c r="AD232" s="431"/>
      <c r="AE232" s="431"/>
      <c r="AF232" s="431"/>
      <c r="AG232" s="431"/>
      <c r="AH232" s="431"/>
      <c r="AI232" s="431"/>
      <c r="AJ232" s="431"/>
      <c r="AK232" s="431"/>
      <c r="AL232" s="431"/>
      <c r="AM232" s="431"/>
      <c r="AN232" s="431"/>
      <c r="AO232" s="431"/>
      <c r="AP232" s="431"/>
      <c r="AQ232" s="431"/>
      <c r="AR232" s="431"/>
      <c r="AS232" s="431"/>
      <c r="AT232" s="431"/>
      <c r="AU232" s="431"/>
      <c r="AV232" s="431"/>
      <c r="AW232" s="431"/>
      <c r="AX232" s="431"/>
      <c r="AY232" s="431"/>
      <c r="AZ232" s="431"/>
      <c r="BA232" s="431"/>
      <c r="BB232" s="431"/>
    </row>
    <row r="233" ht="15.0" customHeight="1">
      <c r="A233" s="431"/>
      <c r="B233" s="431"/>
      <c r="C233" s="431"/>
      <c r="D233" s="431"/>
      <c r="E233" s="431"/>
      <c r="F233" s="273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431"/>
      <c r="R233" s="431"/>
      <c r="S233" s="431"/>
      <c r="T233" s="431"/>
      <c r="U233" s="431"/>
      <c r="V233" s="431"/>
      <c r="W233" s="431"/>
      <c r="X233" s="431"/>
      <c r="Y233" s="431"/>
      <c r="Z233" s="431"/>
      <c r="AA233" s="431"/>
      <c r="AB233" s="431"/>
      <c r="AC233" s="431"/>
      <c r="AD233" s="431"/>
      <c r="AE233" s="431"/>
      <c r="AF233" s="431"/>
      <c r="AG233" s="431"/>
      <c r="AH233" s="431"/>
      <c r="AI233" s="431"/>
      <c r="AJ233" s="431"/>
      <c r="AK233" s="431"/>
      <c r="AL233" s="431"/>
      <c r="AM233" s="431"/>
      <c r="AN233" s="431"/>
      <c r="AO233" s="431"/>
      <c r="AP233" s="431"/>
      <c r="AQ233" s="431"/>
      <c r="AR233" s="431"/>
      <c r="AS233" s="431"/>
      <c r="AT233" s="431"/>
      <c r="AU233" s="431"/>
      <c r="AV233" s="431"/>
      <c r="AW233" s="431"/>
      <c r="AX233" s="431"/>
      <c r="AY233" s="431"/>
      <c r="AZ233" s="431"/>
      <c r="BA233" s="431"/>
      <c r="BB233" s="431"/>
    </row>
    <row r="234" ht="15.0" customHeight="1">
      <c r="A234" s="431"/>
      <c r="B234" s="431"/>
      <c r="C234" s="431"/>
      <c r="D234" s="431"/>
      <c r="E234" s="431"/>
      <c r="F234" s="273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431"/>
      <c r="R234" s="431"/>
      <c r="S234" s="431"/>
      <c r="T234" s="431"/>
      <c r="U234" s="431"/>
      <c r="V234" s="431"/>
      <c r="W234" s="431"/>
      <c r="X234" s="431"/>
      <c r="Y234" s="431"/>
      <c r="Z234" s="431"/>
      <c r="AA234" s="431"/>
      <c r="AB234" s="431"/>
      <c r="AC234" s="431"/>
      <c r="AD234" s="431"/>
      <c r="AE234" s="431"/>
      <c r="AF234" s="431"/>
      <c r="AG234" s="431"/>
      <c r="AH234" s="431"/>
      <c r="AI234" s="431"/>
      <c r="AJ234" s="431"/>
      <c r="AK234" s="431"/>
      <c r="AL234" s="431"/>
      <c r="AM234" s="431"/>
      <c r="AN234" s="431"/>
      <c r="AO234" s="431"/>
      <c r="AP234" s="431"/>
      <c r="AQ234" s="431"/>
      <c r="AR234" s="431"/>
      <c r="AS234" s="431"/>
      <c r="AT234" s="431"/>
      <c r="AU234" s="431"/>
      <c r="AV234" s="431"/>
      <c r="AW234" s="431"/>
      <c r="AX234" s="431"/>
      <c r="AY234" s="431"/>
      <c r="AZ234" s="431"/>
      <c r="BA234" s="431"/>
      <c r="BB234" s="431"/>
    </row>
    <row r="235" ht="15.0" customHeight="1">
      <c r="A235" s="431"/>
      <c r="B235" s="431"/>
      <c r="C235" s="431"/>
      <c r="D235" s="431"/>
      <c r="E235" s="431"/>
      <c r="F235" s="273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431"/>
      <c r="R235" s="431"/>
      <c r="S235" s="431"/>
      <c r="T235" s="431"/>
      <c r="U235" s="431"/>
      <c r="V235" s="431"/>
      <c r="W235" s="431"/>
      <c r="X235" s="431"/>
      <c r="Y235" s="431"/>
      <c r="Z235" s="431"/>
      <c r="AA235" s="431"/>
      <c r="AB235" s="431"/>
      <c r="AC235" s="431"/>
      <c r="AD235" s="431"/>
      <c r="AE235" s="431"/>
      <c r="AF235" s="431"/>
      <c r="AG235" s="431"/>
      <c r="AH235" s="431"/>
      <c r="AI235" s="431"/>
      <c r="AJ235" s="431"/>
      <c r="AK235" s="431"/>
      <c r="AL235" s="431"/>
      <c r="AM235" s="431"/>
      <c r="AN235" s="431"/>
      <c r="AO235" s="431"/>
      <c r="AP235" s="431"/>
      <c r="AQ235" s="431"/>
      <c r="AR235" s="431"/>
      <c r="AS235" s="431"/>
      <c r="AT235" s="431"/>
      <c r="AU235" s="431"/>
      <c r="AV235" s="431"/>
      <c r="AW235" s="431"/>
      <c r="AX235" s="431"/>
      <c r="AY235" s="431"/>
      <c r="AZ235" s="431"/>
      <c r="BA235" s="431"/>
      <c r="BB235" s="431"/>
    </row>
    <row r="236" ht="15.0" customHeight="1">
      <c r="A236" s="431"/>
      <c r="B236" s="431"/>
      <c r="C236" s="431"/>
      <c r="D236" s="431"/>
      <c r="E236" s="431"/>
      <c r="F236" s="273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431"/>
      <c r="R236" s="431"/>
      <c r="S236" s="431"/>
      <c r="T236" s="431"/>
      <c r="U236" s="431"/>
      <c r="V236" s="431"/>
      <c r="W236" s="431"/>
      <c r="X236" s="431"/>
      <c r="Y236" s="431"/>
      <c r="Z236" s="431"/>
      <c r="AA236" s="431"/>
      <c r="AB236" s="431"/>
      <c r="AC236" s="431"/>
      <c r="AD236" s="431"/>
      <c r="AE236" s="431"/>
      <c r="AF236" s="431"/>
      <c r="AG236" s="431"/>
      <c r="AH236" s="431"/>
      <c r="AI236" s="431"/>
      <c r="AJ236" s="431"/>
      <c r="AK236" s="431"/>
      <c r="AL236" s="431"/>
      <c r="AM236" s="431"/>
      <c r="AN236" s="431"/>
      <c r="AO236" s="431"/>
      <c r="AP236" s="431"/>
      <c r="AQ236" s="431"/>
      <c r="AR236" s="431"/>
      <c r="AS236" s="431"/>
      <c r="AT236" s="431"/>
      <c r="AU236" s="431"/>
      <c r="AV236" s="431"/>
      <c r="AW236" s="431"/>
      <c r="AX236" s="431"/>
      <c r="AY236" s="431"/>
      <c r="AZ236" s="431"/>
      <c r="BA236" s="431"/>
      <c r="BB236" s="431"/>
    </row>
    <row r="237" ht="15.0" customHeight="1">
      <c r="A237" s="431"/>
      <c r="B237" s="431"/>
      <c r="C237" s="431"/>
      <c r="D237" s="431"/>
      <c r="E237" s="431"/>
      <c r="F237" s="273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431"/>
      <c r="R237" s="431"/>
      <c r="S237" s="431"/>
      <c r="T237" s="431"/>
      <c r="U237" s="431"/>
      <c r="V237" s="431"/>
      <c r="W237" s="431"/>
      <c r="X237" s="431"/>
      <c r="Y237" s="431"/>
      <c r="Z237" s="431"/>
      <c r="AA237" s="431"/>
      <c r="AB237" s="431"/>
      <c r="AC237" s="431"/>
      <c r="AD237" s="431"/>
      <c r="AE237" s="431"/>
      <c r="AF237" s="431"/>
      <c r="AG237" s="431"/>
      <c r="AH237" s="431"/>
      <c r="AI237" s="431"/>
      <c r="AJ237" s="431"/>
      <c r="AK237" s="431"/>
      <c r="AL237" s="431"/>
      <c r="AM237" s="431"/>
      <c r="AN237" s="431"/>
      <c r="AO237" s="431"/>
      <c r="AP237" s="431"/>
      <c r="AQ237" s="431"/>
      <c r="AR237" s="431"/>
      <c r="AS237" s="431"/>
      <c r="AT237" s="431"/>
      <c r="AU237" s="431"/>
      <c r="AV237" s="431"/>
      <c r="AW237" s="431"/>
      <c r="AX237" s="431"/>
      <c r="AY237" s="431"/>
      <c r="AZ237" s="431"/>
      <c r="BA237" s="431"/>
      <c r="BB237" s="431"/>
    </row>
    <row r="238" ht="15.0" customHeight="1">
      <c r="A238" s="431"/>
      <c r="B238" s="431"/>
      <c r="C238" s="431"/>
      <c r="D238" s="431"/>
      <c r="E238" s="431"/>
      <c r="F238" s="273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431"/>
      <c r="R238" s="431"/>
      <c r="S238" s="431"/>
      <c r="T238" s="431"/>
      <c r="U238" s="431"/>
      <c r="V238" s="431"/>
      <c r="W238" s="431"/>
      <c r="X238" s="431"/>
      <c r="Y238" s="431"/>
      <c r="Z238" s="431"/>
      <c r="AA238" s="431"/>
      <c r="AB238" s="431"/>
      <c r="AC238" s="431"/>
      <c r="AD238" s="431"/>
      <c r="AE238" s="431"/>
      <c r="AF238" s="431"/>
      <c r="AG238" s="431"/>
      <c r="AH238" s="431"/>
      <c r="AI238" s="431"/>
      <c r="AJ238" s="431"/>
      <c r="AK238" s="431"/>
      <c r="AL238" s="431"/>
      <c r="AM238" s="431"/>
      <c r="AN238" s="431"/>
      <c r="AO238" s="431"/>
      <c r="AP238" s="431"/>
      <c r="AQ238" s="431"/>
      <c r="AR238" s="431"/>
      <c r="AS238" s="431"/>
      <c r="AT238" s="431"/>
      <c r="AU238" s="431"/>
      <c r="AV238" s="431"/>
      <c r="AW238" s="431"/>
      <c r="AX238" s="431"/>
      <c r="AY238" s="431"/>
      <c r="AZ238" s="431"/>
      <c r="BA238" s="431"/>
      <c r="BB238" s="431"/>
    </row>
    <row r="239" ht="15.0" customHeight="1">
      <c r="A239" s="431"/>
      <c r="B239" s="431"/>
      <c r="C239" s="431"/>
      <c r="D239" s="431"/>
      <c r="E239" s="431"/>
      <c r="F239" s="273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431"/>
      <c r="R239" s="431"/>
      <c r="S239" s="431"/>
      <c r="T239" s="431"/>
      <c r="U239" s="431"/>
      <c r="V239" s="431"/>
      <c r="W239" s="431"/>
      <c r="X239" s="431"/>
      <c r="Y239" s="431"/>
      <c r="Z239" s="431"/>
      <c r="AA239" s="431"/>
      <c r="AB239" s="431"/>
      <c r="AC239" s="431"/>
      <c r="AD239" s="431"/>
      <c r="AE239" s="431"/>
      <c r="AF239" s="431"/>
      <c r="AG239" s="431"/>
      <c r="AH239" s="431"/>
      <c r="AI239" s="431"/>
      <c r="AJ239" s="431"/>
      <c r="AK239" s="431"/>
      <c r="AL239" s="431"/>
      <c r="AM239" s="431"/>
      <c r="AN239" s="431"/>
      <c r="AO239" s="431"/>
      <c r="AP239" s="431"/>
      <c r="AQ239" s="431"/>
      <c r="AR239" s="431"/>
      <c r="AS239" s="431"/>
      <c r="AT239" s="431"/>
      <c r="AU239" s="431"/>
      <c r="AV239" s="431"/>
      <c r="AW239" s="431"/>
      <c r="AX239" s="431"/>
      <c r="AY239" s="431"/>
      <c r="AZ239" s="431"/>
      <c r="BA239" s="431"/>
      <c r="BB239" s="431"/>
    </row>
    <row r="240" ht="15.0" customHeight="1">
      <c r="A240" s="431"/>
      <c r="B240" s="431"/>
      <c r="C240" s="431"/>
      <c r="D240" s="431"/>
      <c r="E240" s="431"/>
      <c r="F240" s="273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431"/>
      <c r="R240" s="431"/>
      <c r="S240" s="431"/>
      <c r="T240" s="431"/>
      <c r="U240" s="431"/>
      <c r="V240" s="431"/>
      <c r="W240" s="431"/>
      <c r="X240" s="431"/>
      <c r="Y240" s="431"/>
      <c r="Z240" s="431"/>
      <c r="AA240" s="431"/>
      <c r="AB240" s="431"/>
      <c r="AC240" s="431"/>
      <c r="AD240" s="431"/>
      <c r="AE240" s="431"/>
      <c r="AF240" s="431"/>
      <c r="AG240" s="431"/>
      <c r="AH240" s="431"/>
      <c r="AI240" s="431"/>
      <c r="AJ240" s="431"/>
      <c r="AK240" s="431"/>
      <c r="AL240" s="431"/>
      <c r="AM240" s="431"/>
      <c r="AN240" s="431"/>
      <c r="AO240" s="431"/>
      <c r="AP240" s="431"/>
      <c r="AQ240" s="431"/>
      <c r="AR240" s="431"/>
      <c r="AS240" s="431"/>
      <c r="AT240" s="431"/>
      <c r="AU240" s="431"/>
      <c r="AV240" s="431"/>
      <c r="AW240" s="431"/>
      <c r="AX240" s="431"/>
      <c r="AY240" s="431"/>
      <c r="AZ240" s="431"/>
      <c r="BA240" s="431"/>
      <c r="BB240" s="431"/>
    </row>
    <row r="241" ht="15.0" customHeight="1">
      <c r="A241" s="431"/>
      <c r="B241" s="431"/>
      <c r="C241" s="431"/>
      <c r="D241" s="431"/>
      <c r="E241" s="431"/>
      <c r="F241" s="273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431"/>
      <c r="R241" s="431"/>
      <c r="S241" s="431"/>
      <c r="T241" s="431"/>
      <c r="U241" s="431"/>
      <c r="V241" s="431"/>
      <c r="W241" s="431"/>
      <c r="X241" s="431"/>
      <c r="Y241" s="431"/>
      <c r="Z241" s="431"/>
      <c r="AA241" s="431"/>
      <c r="AB241" s="431"/>
      <c r="AC241" s="431"/>
      <c r="AD241" s="431"/>
      <c r="AE241" s="431"/>
      <c r="AF241" s="431"/>
      <c r="AG241" s="431"/>
      <c r="AH241" s="431"/>
      <c r="AI241" s="431"/>
      <c r="AJ241" s="431"/>
      <c r="AK241" s="431"/>
      <c r="AL241" s="431"/>
      <c r="AM241" s="431"/>
      <c r="AN241" s="431"/>
      <c r="AO241" s="431"/>
      <c r="AP241" s="431"/>
      <c r="AQ241" s="431"/>
      <c r="AR241" s="431"/>
      <c r="AS241" s="431"/>
      <c r="AT241" s="431"/>
      <c r="AU241" s="431"/>
      <c r="AV241" s="431"/>
      <c r="AW241" s="431"/>
      <c r="AX241" s="431"/>
      <c r="AY241" s="431"/>
      <c r="AZ241" s="431"/>
      <c r="BA241" s="431"/>
      <c r="BB241" s="431"/>
    </row>
    <row r="242" ht="15.0" customHeight="1">
      <c r="A242" s="431"/>
      <c r="B242" s="431"/>
      <c r="C242" s="431"/>
      <c r="D242" s="431"/>
      <c r="E242" s="431"/>
      <c r="F242" s="273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431"/>
      <c r="R242" s="431"/>
      <c r="S242" s="431"/>
      <c r="T242" s="431"/>
      <c r="U242" s="431"/>
      <c r="V242" s="431"/>
      <c r="W242" s="431"/>
      <c r="X242" s="431"/>
      <c r="Y242" s="431"/>
      <c r="Z242" s="431"/>
      <c r="AA242" s="431"/>
      <c r="AB242" s="431"/>
      <c r="AC242" s="431"/>
      <c r="AD242" s="431"/>
      <c r="AE242" s="431"/>
      <c r="AF242" s="431"/>
      <c r="AG242" s="431"/>
      <c r="AH242" s="431"/>
      <c r="AI242" s="431"/>
      <c r="AJ242" s="431"/>
      <c r="AK242" s="431"/>
      <c r="AL242" s="431"/>
      <c r="AM242" s="431"/>
      <c r="AN242" s="431"/>
      <c r="AO242" s="431"/>
      <c r="AP242" s="431"/>
      <c r="AQ242" s="431"/>
      <c r="AR242" s="431"/>
      <c r="AS242" s="431"/>
      <c r="AT242" s="431"/>
      <c r="AU242" s="431"/>
      <c r="AV242" s="431"/>
      <c r="AW242" s="431"/>
      <c r="AX242" s="431"/>
      <c r="AY242" s="431"/>
      <c r="AZ242" s="431"/>
      <c r="BA242" s="431"/>
      <c r="BB242" s="431"/>
    </row>
    <row r="243" ht="15.0" customHeight="1">
      <c r="A243" s="431"/>
      <c r="B243" s="431"/>
      <c r="C243" s="431"/>
      <c r="D243" s="431"/>
      <c r="E243" s="431"/>
      <c r="F243" s="273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431"/>
      <c r="R243" s="431"/>
      <c r="S243" s="431"/>
      <c r="T243" s="431"/>
      <c r="U243" s="431"/>
      <c r="V243" s="431"/>
      <c r="W243" s="431"/>
      <c r="X243" s="431"/>
      <c r="Y243" s="431"/>
      <c r="Z243" s="431"/>
      <c r="AA243" s="431"/>
      <c r="AB243" s="431"/>
      <c r="AC243" s="431"/>
      <c r="AD243" s="431"/>
      <c r="AE243" s="431"/>
      <c r="AF243" s="431"/>
      <c r="AG243" s="431"/>
      <c r="AH243" s="431"/>
      <c r="AI243" s="431"/>
      <c r="AJ243" s="431"/>
      <c r="AK243" s="431"/>
      <c r="AL243" s="431"/>
      <c r="AM243" s="431"/>
      <c r="AN243" s="431"/>
      <c r="AO243" s="431"/>
      <c r="AP243" s="431"/>
      <c r="AQ243" s="431"/>
      <c r="AR243" s="431"/>
      <c r="AS243" s="431"/>
      <c r="AT243" s="431"/>
      <c r="AU243" s="431"/>
      <c r="AV243" s="431"/>
      <c r="AW243" s="431"/>
      <c r="AX243" s="431"/>
      <c r="AY243" s="431"/>
      <c r="AZ243" s="431"/>
      <c r="BA243" s="431"/>
      <c r="BB243" s="431"/>
    </row>
    <row r="244" ht="15.0" customHeight="1">
      <c r="A244" s="431"/>
      <c r="B244" s="431"/>
      <c r="C244" s="431"/>
      <c r="D244" s="431"/>
      <c r="E244" s="431"/>
      <c r="F244" s="273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431"/>
      <c r="R244" s="431"/>
      <c r="S244" s="431"/>
      <c r="T244" s="431"/>
      <c r="U244" s="431"/>
      <c r="V244" s="431"/>
      <c r="W244" s="431"/>
      <c r="X244" s="431"/>
      <c r="Y244" s="431"/>
      <c r="Z244" s="431"/>
      <c r="AA244" s="431"/>
      <c r="AB244" s="431"/>
      <c r="AC244" s="431"/>
      <c r="AD244" s="431"/>
      <c r="AE244" s="431"/>
      <c r="AF244" s="431"/>
      <c r="AG244" s="431"/>
      <c r="AH244" s="431"/>
      <c r="AI244" s="431"/>
      <c r="AJ244" s="431"/>
      <c r="AK244" s="431"/>
      <c r="AL244" s="431"/>
      <c r="AM244" s="431"/>
      <c r="AN244" s="431"/>
      <c r="AO244" s="431"/>
      <c r="AP244" s="431"/>
      <c r="AQ244" s="431"/>
      <c r="AR244" s="431"/>
      <c r="AS244" s="431"/>
      <c r="AT244" s="431"/>
      <c r="AU244" s="431"/>
      <c r="AV244" s="431"/>
      <c r="AW244" s="431"/>
      <c r="AX244" s="431"/>
      <c r="AY244" s="431"/>
      <c r="AZ244" s="431"/>
      <c r="BA244" s="431"/>
      <c r="BB244" s="431"/>
    </row>
    <row r="245" ht="15.0" customHeight="1">
      <c r="A245" s="431"/>
      <c r="B245" s="431"/>
      <c r="C245" s="431"/>
      <c r="D245" s="431"/>
      <c r="E245" s="431"/>
      <c r="F245" s="273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431"/>
      <c r="R245" s="431"/>
      <c r="S245" s="431"/>
      <c r="T245" s="431"/>
      <c r="U245" s="431"/>
      <c r="V245" s="431"/>
      <c r="W245" s="431"/>
      <c r="X245" s="431"/>
      <c r="Y245" s="431"/>
      <c r="Z245" s="431"/>
      <c r="AA245" s="431"/>
      <c r="AB245" s="431"/>
      <c r="AC245" s="431"/>
      <c r="AD245" s="431"/>
      <c r="AE245" s="431"/>
      <c r="AF245" s="431"/>
      <c r="AG245" s="431"/>
      <c r="AH245" s="431"/>
      <c r="AI245" s="431"/>
      <c r="AJ245" s="431"/>
      <c r="AK245" s="431"/>
      <c r="AL245" s="431"/>
      <c r="AM245" s="431"/>
      <c r="AN245" s="431"/>
      <c r="AO245" s="431"/>
      <c r="AP245" s="431"/>
      <c r="AQ245" s="431"/>
      <c r="AR245" s="431"/>
      <c r="AS245" s="431"/>
      <c r="AT245" s="431"/>
      <c r="AU245" s="431"/>
      <c r="AV245" s="431"/>
      <c r="AW245" s="431"/>
      <c r="AX245" s="431"/>
      <c r="AY245" s="431"/>
      <c r="AZ245" s="431"/>
      <c r="BA245" s="431"/>
      <c r="BB245" s="431"/>
    </row>
    <row r="246" ht="15.0" customHeight="1">
      <c r="A246" s="431"/>
      <c r="B246" s="431"/>
      <c r="C246" s="431"/>
      <c r="D246" s="431"/>
      <c r="E246" s="431"/>
      <c r="F246" s="273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431"/>
      <c r="R246" s="431"/>
      <c r="S246" s="431"/>
      <c r="T246" s="431"/>
      <c r="U246" s="431"/>
      <c r="V246" s="431"/>
      <c r="W246" s="431"/>
      <c r="X246" s="431"/>
      <c r="Y246" s="431"/>
      <c r="Z246" s="431"/>
      <c r="AA246" s="431"/>
      <c r="AB246" s="431"/>
      <c r="AC246" s="431"/>
      <c r="AD246" s="431"/>
      <c r="AE246" s="431"/>
      <c r="AF246" s="431"/>
      <c r="AG246" s="431"/>
      <c r="AH246" s="431"/>
      <c r="AI246" s="431"/>
      <c r="AJ246" s="431"/>
      <c r="AK246" s="431"/>
      <c r="AL246" s="431"/>
      <c r="AM246" s="431"/>
      <c r="AN246" s="431"/>
      <c r="AO246" s="431"/>
      <c r="AP246" s="431"/>
      <c r="AQ246" s="431"/>
      <c r="AR246" s="431"/>
      <c r="AS246" s="431"/>
      <c r="AT246" s="431"/>
      <c r="AU246" s="431"/>
      <c r="AV246" s="431"/>
      <c r="AW246" s="431"/>
      <c r="AX246" s="431"/>
      <c r="AY246" s="431"/>
      <c r="AZ246" s="431"/>
      <c r="BA246" s="431"/>
      <c r="BB246" s="431"/>
    </row>
    <row r="247" ht="15.0" customHeight="1">
      <c r="A247" s="431"/>
      <c r="B247" s="431"/>
      <c r="C247" s="431"/>
      <c r="D247" s="431"/>
      <c r="E247" s="431"/>
      <c r="F247" s="273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431"/>
      <c r="R247" s="431"/>
      <c r="S247" s="431"/>
      <c r="T247" s="431"/>
      <c r="U247" s="431"/>
      <c r="V247" s="431"/>
      <c r="W247" s="431"/>
      <c r="X247" s="431"/>
      <c r="Y247" s="431"/>
      <c r="Z247" s="431"/>
      <c r="AA247" s="431"/>
      <c r="AB247" s="431"/>
      <c r="AC247" s="431"/>
      <c r="AD247" s="431"/>
      <c r="AE247" s="431"/>
      <c r="AF247" s="431"/>
      <c r="AG247" s="431"/>
      <c r="AH247" s="431"/>
      <c r="AI247" s="431"/>
      <c r="AJ247" s="431"/>
      <c r="AK247" s="431"/>
      <c r="AL247" s="431"/>
      <c r="AM247" s="431"/>
      <c r="AN247" s="431"/>
      <c r="AO247" s="431"/>
      <c r="AP247" s="431"/>
      <c r="AQ247" s="431"/>
      <c r="AR247" s="431"/>
      <c r="AS247" s="431"/>
      <c r="AT247" s="431"/>
      <c r="AU247" s="431"/>
      <c r="AV247" s="431"/>
      <c r="AW247" s="431"/>
      <c r="AX247" s="431"/>
      <c r="AY247" s="431"/>
      <c r="AZ247" s="431"/>
      <c r="BA247" s="431"/>
      <c r="BB247" s="431"/>
    </row>
    <row r="248" ht="15.0" customHeight="1">
      <c r="A248" s="431"/>
      <c r="B248" s="431"/>
      <c r="C248" s="431"/>
      <c r="D248" s="431"/>
      <c r="E248" s="431"/>
      <c r="F248" s="273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431"/>
      <c r="R248" s="431"/>
      <c r="S248" s="431"/>
      <c r="T248" s="431"/>
      <c r="U248" s="431"/>
      <c r="V248" s="431"/>
      <c r="W248" s="431"/>
      <c r="X248" s="431"/>
      <c r="Y248" s="431"/>
      <c r="Z248" s="431"/>
      <c r="AA248" s="431"/>
      <c r="AB248" s="431"/>
      <c r="AC248" s="431"/>
      <c r="AD248" s="431"/>
      <c r="AE248" s="431"/>
      <c r="AF248" s="431"/>
      <c r="AG248" s="431"/>
      <c r="AH248" s="431"/>
      <c r="AI248" s="431"/>
      <c r="AJ248" s="431"/>
      <c r="AK248" s="431"/>
      <c r="AL248" s="431"/>
      <c r="AM248" s="431"/>
      <c r="AN248" s="431"/>
      <c r="AO248" s="431"/>
      <c r="AP248" s="431"/>
      <c r="AQ248" s="431"/>
      <c r="AR248" s="431"/>
      <c r="AS248" s="431"/>
      <c r="AT248" s="431"/>
      <c r="AU248" s="431"/>
      <c r="AV248" s="431"/>
      <c r="AW248" s="431"/>
      <c r="AX248" s="431"/>
      <c r="AY248" s="431"/>
      <c r="AZ248" s="431"/>
      <c r="BA248" s="431"/>
      <c r="BB248" s="431"/>
    </row>
    <row r="249" ht="15.0" customHeight="1">
      <c r="A249" s="431"/>
      <c r="B249" s="431"/>
      <c r="C249" s="431"/>
      <c r="D249" s="431"/>
      <c r="E249" s="431"/>
      <c r="F249" s="273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431"/>
      <c r="R249" s="431"/>
      <c r="S249" s="431"/>
      <c r="T249" s="431"/>
      <c r="U249" s="431"/>
      <c r="V249" s="431"/>
      <c r="W249" s="431"/>
      <c r="X249" s="431"/>
      <c r="Y249" s="431"/>
      <c r="Z249" s="431"/>
      <c r="AA249" s="431"/>
      <c r="AB249" s="431"/>
      <c r="AC249" s="431"/>
      <c r="AD249" s="431"/>
      <c r="AE249" s="431"/>
      <c r="AF249" s="431"/>
      <c r="AG249" s="431"/>
      <c r="AH249" s="431"/>
      <c r="AI249" s="431"/>
      <c r="AJ249" s="431"/>
      <c r="AK249" s="431"/>
      <c r="AL249" s="431"/>
      <c r="AM249" s="431"/>
      <c r="AN249" s="431"/>
      <c r="AO249" s="431"/>
      <c r="AP249" s="431"/>
      <c r="AQ249" s="431"/>
      <c r="AR249" s="431"/>
      <c r="AS249" s="431"/>
      <c r="AT249" s="431"/>
      <c r="AU249" s="431"/>
      <c r="AV249" s="431"/>
      <c r="AW249" s="431"/>
      <c r="AX249" s="431"/>
      <c r="AY249" s="431"/>
      <c r="AZ249" s="431"/>
      <c r="BA249" s="431"/>
      <c r="BB249" s="431"/>
    </row>
    <row r="250" ht="15.0" customHeight="1">
      <c r="A250" s="431"/>
      <c r="B250" s="431"/>
      <c r="C250" s="431"/>
      <c r="D250" s="431"/>
      <c r="E250" s="431"/>
      <c r="F250" s="273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431"/>
      <c r="R250" s="431"/>
      <c r="S250" s="431"/>
      <c r="T250" s="431"/>
      <c r="U250" s="431"/>
      <c r="V250" s="431"/>
      <c r="W250" s="431"/>
      <c r="X250" s="431"/>
      <c r="Y250" s="431"/>
      <c r="Z250" s="431"/>
      <c r="AA250" s="431"/>
      <c r="AB250" s="431"/>
      <c r="AC250" s="431"/>
      <c r="AD250" s="431"/>
      <c r="AE250" s="431"/>
      <c r="AF250" s="431"/>
      <c r="AG250" s="431"/>
      <c r="AH250" s="431"/>
      <c r="AI250" s="431"/>
      <c r="AJ250" s="431"/>
      <c r="AK250" s="431"/>
      <c r="AL250" s="431"/>
      <c r="AM250" s="431"/>
      <c r="AN250" s="431"/>
      <c r="AO250" s="431"/>
      <c r="AP250" s="431"/>
      <c r="AQ250" s="431"/>
      <c r="AR250" s="431"/>
      <c r="AS250" s="431"/>
      <c r="AT250" s="431"/>
      <c r="AU250" s="431"/>
      <c r="AV250" s="431"/>
      <c r="AW250" s="431"/>
      <c r="AX250" s="431"/>
      <c r="AY250" s="431"/>
      <c r="AZ250" s="431"/>
      <c r="BA250" s="431"/>
      <c r="BB250" s="431"/>
    </row>
    <row r="251" ht="15.0" customHeight="1">
      <c r="A251" s="431"/>
      <c r="B251" s="431"/>
      <c r="C251" s="431"/>
      <c r="D251" s="431"/>
      <c r="E251" s="431"/>
      <c r="F251" s="273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431"/>
      <c r="R251" s="431"/>
      <c r="S251" s="431"/>
      <c r="T251" s="431"/>
      <c r="U251" s="431"/>
      <c r="V251" s="431"/>
      <c r="W251" s="431"/>
      <c r="X251" s="431"/>
      <c r="Y251" s="431"/>
      <c r="Z251" s="431"/>
      <c r="AA251" s="431"/>
      <c r="AB251" s="431"/>
      <c r="AC251" s="431"/>
      <c r="AD251" s="431"/>
      <c r="AE251" s="431"/>
      <c r="AF251" s="431"/>
      <c r="AG251" s="431"/>
      <c r="AH251" s="431"/>
      <c r="AI251" s="431"/>
      <c r="AJ251" s="431"/>
      <c r="AK251" s="431"/>
      <c r="AL251" s="431"/>
      <c r="AM251" s="431"/>
      <c r="AN251" s="431"/>
      <c r="AO251" s="431"/>
      <c r="AP251" s="431"/>
      <c r="AQ251" s="431"/>
      <c r="AR251" s="431"/>
      <c r="AS251" s="431"/>
      <c r="AT251" s="431"/>
      <c r="AU251" s="431"/>
      <c r="AV251" s="431"/>
      <c r="AW251" s="431"/>
      <c r="AX251" s="431"/>
      <c r="AY251" s="431"/>
      <c r="AZ251" s="431"/>
      <c r="BA251" s="431"/>
      <c r="BB251" s="431"/>
    </row>
    <row r="252" ht="15.0" customHeight="1">
      <c r="A252" s="431"/>
      <c r="B252" s="431"/>
      <c r="C252" s="431"/>
      <c r="D252" s="431"/>
      <c r="E252" s="431"/>
      <c r="F252" s="273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431"/>
      <c r="R252" s="431"/>
      <c r="S252" s="431"/>
      <c r="T252" s="431"/>
      <c r="U252" s="431"/>
      <c r="V252" s="431"/>
      <c r="W252" s="431"/>
      <c r="X252" s="431"/>
      <c r="Y252" s="431"/>
      <c r="Z252" s="431"/>
      <c r="AA252" s="431"/>
      <c r="AB252" s="431"/>
      <c r="AC252" s="431"/>
      <c r="AD252" s="431"/>
      <c r="AE252" s="431"/>
      <c r="AF252" s="431"/>
      <c r="AG252" s="431"/>
      <c r="AH252" s="431"/>
      <c r="AI252" s="431"/>
      <c r="AJ252" s="431"/>
      <c r="AK252" s="431"/>
      <c r="AL252" s="431"/>
      <c r="AM252" s="431"/>
      <c r="AN252" s="431"/>
      <c r="AO252" s="431"/>
      <c r="AP252" s="431"/>
      <c r="AQ252" s="431"/>
      <c r="AR252" s="431"/>
      <c r="AS252" s="431"/>
      <c r="AT252" s="431"/>
      <c r="AU252" s="431"/>
      <c r="AV252" s="431"/>
      <c r="AW252" s="431"/>
      <c r="AX252" s="431"/>
      <c r="AY252" s="431"/>
      <c r="AZ252" s="431"/>
      <c r="BA252" s="431"/>
      <c r="BB252" s="431"/>
    </row>
    <row r="253" ht="15.0" customHeight="1">
      <c r="A253" s="431"/>
      <c r="B253" s="431"/>
      <c r="C253" s="431"/>
      <c r="D253" s="431"/>
      <c r="E253" s="431"/>
      <c r="F253" s="273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431"/>
      <c r="R253" s="431"/>
      <c r="S253" s="431"/>
      <c r="T253" s="431"/>
      <c r="U253" s="431"/>
      <c r="V253" s="431"/>
      <c r="W253" s="431"/>
      <c r="X253" s="431"/>
      <c r="Y253" s="431"/>
      <c r="Z253" s="431"/>
      <c r="AA253" s="431"/>
      <c r="AB253" s="431"/>
      <c r="AC253" s="431"/>
      <c r="AD253" s="431"/>
      <c r="AE253" s="431"/>
      <c r="AF253" s="431"/>
      <c r="AG253" s="431"/>
      <c r="AH253" s="431"/>
      <c r="AI253" s="431"/>
      <c r="AJ253" s="431"/>
      <c r="AK253" s="431"/>
      <c r="AL253" s="431"/>
      <c r="AM253" s="431"/>
      <c r="AN253" s="431"/>
      <c r="AO253" s="431"/>
      <c r="AP253" s="431"/>
      <c r="AQ253" s="431"/>
      <c r="AR253" s="431"/>
      <c r="AS253" s="431"/>
      <c r="AT253" s="431"/>
      <c r="AU253" s="431"/>
      <c r="AV253" s="431"/>
      <c r="AW253" s="431"/>
      <c r="AX253" s="431"/>
      <c r="AY253" s="431"/>
      <c r="AZ253" s="431"/>
      <c r="BA253" s="431"/>
      <c r="BB253" s="431"/>
    </row>
    <row r="254" ht="15.0" customHeight="1">
      <c r="A254" s="431"/>
      <c r="B254" s="431"/>
      <c r="C254" s="431"/>
      <c r="D254" s="431"/>
      <c r="E254" s="431"/>
      <c r="F254" s="273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431"/>
      <c r="R254" s="431"/>
      <c r="S254" s="431"/>
      <c r="T254" s="431"/>
      <c r="U254" s="431"/>
      <c r="V254" s="431"/>
      <c r="W254" s="431"/>
      <c r="X254" s="431"/>
      <c r="Y254" s="431"/>
      <c r="Z254" s="431"/>
      <c r="AA254" s="431"/>
      <c r="AB254" s="431"/>
      <c r="AC254" s="431"/>
      <c r="AD254" s="431"/>
      <c r="AE254" s="431"/>
      <c r="AF254" s="431"/>
      <c r="AG254" s="431"/>
      <c r="AH254" s="431"/>
      <c r="AI254" s="431"/>
      <c r="AJ254" s="431"/>
      <c r="AK254" s="431"/>
      <c r="AL254" s="431"/>
      <c r="AM254" s="431"/>
      <c r="AN254" s="431"/>
      <c r="AO254" s="431"/>
      <c r="AP254" s="431"/>
      <c r="AQ254" s="431"/>
      <c r="AR254" s="431"/>
      <c r="AS254" s="431"/>
      <c r="AT254" s="431"/>
      <c r="AU254" s="431"/>
      <c r="AV254" s="431"/>
      <c r="AW254" s="431"/>
      <c r="AX254" s="431"/>
      <c r="AY254" s="431"/>
      <c r="AZ254" s="431"/>
      <c r="BA254" s="431"/>
      <c r="BB254" s="431"/>
    </row>
    <row r="255" ht="15.0" customHeight="1">
      <c r="A255" s="431"/>
      <c r="B255" s="431"/>
      <c r="C255" s="431"/>
      <c r="D255" s="431"/>
      <c r="E255" s="431"/>
      <c r="F255" s="273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431"/>
      <c r="R255" s="431"/>
      <c r="S255" s="431"/>
      <c r="T255" s="431"/>
      <c r="U255" s="431"/>
      <c r="V255" s="431"/>
      <c r="W255" s="431"/>
      <c r="X255" s="431"/>
      <c r="Y255" s="431"/>
      <c r="Z255" s="431"/>
      <c r="AA255" s="431"/>
      <c r="AB255" s="431"/>
      <c r="AC255" s="431"/>
      <c r="AD255" s="431"/>
      <c r="AE255" s="431"/>
      <c r="AF255" s="431"/>
      <c r="AG255" s="431"/>
      <c r="AH255" s="431"/>
      <c r="AI255" s="431"/>
      <c r="AJ255" s="431"/>
      <c r="AK255" s="431"/>
      <c r="AL255" s="431"/>
      <c r="AM255" s="431"/>
      <c r="AN255" s="431"/>
      <c r="AO255" s="431"/>
      <c r="AP255" s="431"/>
      <c r="AQ255" s="431"/>
      <c r="AR255" s="431"/>
      <c r="AS255" s="431"/>
      <c r="AT255" s="431"/>
      <c r="AU255" s="431"/>
      <c r="AV255" s="431"/>
      <c r="AW255" s="431"/>
      <c r="AX255" s="431"/>
      <c r="AY255" s="431"/>
      <c r="AZ255" s="431"/>
      <c r="BA255" s="431"/>
      <c r="BB255" s="431"/>
    </row>
    <row r="256" ht="15.0" customHeight="1">
      <c r="A256" s="431"/>
      <c r="B256" s="431"/>
      <c r="C256" s="431"/>
      <c r="D256" s="431"/>
      <c r="E256" s="431"/>
      <c r="F256" s="273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431"/>
      <c r="R256" s="431"/>
      <c r="S256" s="431"/>
      <c r="T256" s="431"/>
      <c r="U256" s="431"/>
      <c r="V256" s="431"/>
      <c r="W256" s="431"/>
      <c r="X256" s="431"/>
      <c r="Y256" s="431"/>
      <c r="Z256" s="431"/>
      <c r="AA256" s="431"/>
      <c r="AB256" s="431"/>
      <c r="AC256" s="431"/>
      <c r="AD256" s="431"/>
      <c r="AE256" s="431"/>
      <c r="AF256" s="431"/>
      <c r="AG256" s="431"/>
      <c r="AH256" s="431"/>
      <c r="AI256" s="431"/>
      <c r="AJ256" s="431"/>
      <c r="AK256" s="431"/>
      <c r="AL256" s="431"/>
      <c r="AM256" s="431"/>
      <c r="AN256" s="431"/>
      <c r="AO256" s="431"/>
      <c r="AP256" s="431"/>
      <c r="AQ256" s="431"/>
      <c r="AR256" s="431"/>
      <c r="AS256" s="431"/>
      <c r="AT256" s="431"/>
      <c r="AU256" s="431"/>
      <c r="AV256" s="431"/>
      <c r="AW256" s="431"/>
      <c r="AX256" s="431"/>
      <c r="AY256" s="431"/>
      <c r="AZ256" s="431"/>
      <c r="BA256" s="431"/>
      <c r="BB256" s="431"/>
    </row>
    <row r="257" ht="15.0" customHeight="1">
      <c r="A257" s="431"/>
      <c r="B257" s="431"/>
      <c r="C257" s="431"/>
      <c r="D257" s="431"/>
      <c r="E257" s="431"/>
      <c r="F257" s="273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431"/>
      <c r="R257" s="431"/>
      <c r="S257" s="431"/>
      <c r="T257" s="431"/>
      <c r="U257" s="431"/>
      <c r="V257" s="431"/>
      <c r="W257" s="431"/>
      <c r="X257" s="431"/>
      <c r="Y257" s="431"/>
      <c r="Z257" s="431"/>
      <c r="AA257" s="431"/>
      <c r="AB257" s="431"/>
      <c r="AC257" s="431"/>
      <c r="AD257" s="431"/>
      <c r="AE257" s="431"/>
      <c r="AF257" s="431"/>
      <c r="AG257" s="431"/>
      <c r="AH257" s="431"/>
      <c r="AI257" s="431"/>
      <c r="AJ257" s="431"/>
      <c r="AK257" s="431"/>
      <c r="AL257" s="431"/>
      <c r="AM257" s="431"/>
      <c r="AN257" s="431"/>
      <c r="AO257" s="431"/>
      <c r="AP257" s="431"/>
      <c r="AQ257" s="431"/>
      <c r="AR257" s="431"/>
      <c r="AS257" s="431"/>
      <c r="AT257" s="431"/>
      <c r="AU257" s="431"/>
      <c r="AV257" s="431"/>
      <c r="AW257" s="431"/>
      <c r="AX257" s="431"/>
      <c r="AY257" s="431"/>
      <c r="AZ257" s="431"/>
      <c r="BA257" s="431"/>
      <c r="BB257" s="431"/>
    </row>
    <row r="258" ht="15.0" customHeight="1">
      <c r="A258" s="431"/>
      <c r="B258" s="431"/>
      <c r="C258" s="431"/>
      <c r="D258" s="431"/>
      <c r="E258" s="431"/>
      <c r="F258" s="273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431"/>
      <c r="R258" s="431"/>
      <c r="S258" s="431"/>
      <c r="T258" s="431"/>
      <c r="U258" s="431"/>
      <c r="V258" s="431"/>
      <c r="W258" s="431"/>
      <c r="X258" s="431"/>
      <c r="Y258" s="431"/>
      <c r="Z258" s="431"/>
      <c r="AA258" s="431"/>
      <c r="AB258" s="431"/>
      <c r="AC258" s="431"/>
      <c r="AD258" s="431"/>
      <c r="AE258" s="431"/>
      <c r="AF258" s="431"/>
      <c r="AG258" s="431"/>
      <c r="AH258" s="431"/>
      <c r="AI258" s="431"/>
      <c r="AJ258" s="431"/>
      <c r="AK258" s="431"/>
      <c r="AL258" s="431"/>
      <c r="AM258" s="431"/>
      <c r="AN258" s="431"/>
      <c r="AO258" s="431"/>
      <c r="AP258" s="431"/>
      <c r="AQ258" s="431"/>
      <c r="AR258" s="431"/>
      <c r="AS258" s="431"/>
      <c r="AT258" s="431"/>
      <c r="AU258" s="431"/>
      <c r="AV258" s="431"/>
      <c r="AW258" s="431"/>
      <c r="AX258" s="431"/>
      <c r="AY258" s="431"/>
      <c r="AZ258" s="431"/>
      <c r="BA258" s="431"/>
      <c r="BB258" s="431"/>
    </row>
    <row r="259" ht="15.0" customHeight="1">
      <c r="A259" s="431"/>
      <c r="B259" s="431"/>
      <c r="C259" s="431"/>
      <c r="D259" s="431"/>
      <c r="E259" s="431"/>
      <c r="F259" s="273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431"/>
      <c r="R259" s="431"/>
      <c r="S259" s="431"/>
      <c r="T259" s="431"/>
      <c r="U259" s="431"/>
      <c r="V259" s="431"/>
      <c r="W259" s="431"/>
      <c r="X259" s="431"/>
      <c r="Y259" s="431"/>
      <c r="Z259" s="431"/>
      <c r="AA259" s="431"/>
      <c r="AB259" s="431"/>
      <c r="AC259" s="431"/>
      <c r="AD259" s="431"/>
      <c r="AE259" s="431"/>
      <c r="AF259" s="431"/>
      <c r="AG259" s="431"/>
      <c r="AH259" s="431"/>
      <c r="AI259" s="431"/>
      <c r="AJ259" s="431"/>
      <c r="AK259" s="431"/>
      <c r="AL259" s="431"/>
      <c r="AM259" s="431"/>
      <c r="AN259" s="431"/>
      <c r="AO259" s="431"/>
      <c r="AP259" s="431"/>
      <c r="AQ259" s="431"/>
      <c r="AR259" s="431"/>
      <c r="AS259" s="431"/>
      <c r="AT259" s="431"/>
      <c r="AU259" s="431"/>
      <c r="AV259" s="431"/>
      <c r="AW259" s="431"/>
      <c r="AX259" s="431"/>
      <c r="AY259" s="431"/>
      <c r="AZ259" s="431"/>
      <c r="BA259" s="431"/>
      <c r="BB259" s="431"/>
    </row>
    <row r="260" ht="15.0" customHeight="1">
      <c r="A260" s="431"/>
      <c r="B260" s="431"/>
      <c r="C260" s="431"/>
      <c r="D260" s="431"/>
      <c r="E260" s="431"/>
      <c r="F260" s="273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431"/>
      <c r="R260" s="431"/>
      <c r="S260" s="431"/>
      <c r="T260" s="431"/>
      <c r="U260" s="431"/>
      <c r="V260" s="431"/>
      <c r="W260" s="431"/>
      <c r="X260" s="431"/>
      <c r="Y260" s="431"/>
      <c r="Z260" s="431"/>
      <c r="AA260" s="431"/>
      <c r="AB260" s="431"/>
      <c r="AC260" s="431"/>
      <c r="AD260" s="431"/>
      <c r="AE260" s="431"/>
      <c r="AF260" s="431"/>
      <c r="AG260" s="431"/>
      <c r="AH260" s="431"/>
      <c r="AI260" s="431"/>
      <c r="AJ260" s="431"/>
      <c r="AK260" s="431"/>
      <c r="AL260" s="431"/>
      <c r="AM260" s="431"/>
      <c r="AN260" s="431"/>
      <c r="AO260" s="431"/>
      <c r="AP260" s="431"/>
      <c r="AQ260" s="431"/>
      <c r="AR260" s="431"/>
      <c r="AS260" s="431"/>
      <c r="AT260" s="431"/>
      <c r="AU260" s="431"/>
      <c r="AV260" s="431"/>
      <c r="AW260" s="431"/>
      <c r="AX260" s="431"/>
      <c r="AY260" s="431"/>
      <c r="AZ260" s="431"/>
      <c r="BA260" s="431"/>
      <c r="BB260" s="431"/>
    </row>
    <row r="261" ht="15.0" customHeight="1">
      <c r="A261" s="431"/>
      <c r="B261" s="431"/>
      <c r="C261" s="431"/>
      <c r="D261" s="431"/>
      <c r="E261" s="431"/>
      <c r="F261" s="273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431"/>
      <c r="R261" s="431"/>
      <c r="S261" s="431"/>
      <c r="T261" s="431"/>
      <c r="U261" s="431"/>
      <c r="V261" s="431"/>
      <c r="W261" s="431"/>
      <c r="X261" s="431"/>
      <c r="Y261" s="431"/>
      <c r="Z261" s="431"/>
      <c r="AA261" s="431"/>
      <c r="AB261" s="431"/>
      <c r="AC261" s="431"/>
      <c r="AD261" s="431"/>
      <c r="AE261" s="431"/>
      <c r="AF261" s="431"/>
      <c r="AG261" s="431"/>
      <c r="AH261" s="431"/>
      <c r="AI261" s="431"/>
      <c r="AJ261" s="431"/>
      <c r="AK261" s="431"/>
      <c r="AL261" s="431"/>
      <c r="AM261" s="431"/>
      <c r="AN261" s="431"/>
      <c r="AO261" s="431"/>
      <c r="AP261" s="431"/>
      <c r="AQ261" s="431"/>
      <c r="AR261" s="431"/>
      <c r="AS261" s="431"/>
      <c r="AT261" s="431"/>
      <c r="AU261" s="431"/>
      <c r="AV261" s="431"/>
      <c r="AW261" s="431"/>
      <c r="AX261" s="431"/>
      <c r="AY261" s="431"/>
      <c r="AZ261" s="431"/>
      <c r="BA261" s="431"/>
      <c r="BB261" s="431"/>
    </row>
    <row r="262" ht="15.0" customHeight="1">
      <c r="A262" s="431"/>
      <c r="B262" s="431"/>
      <c r="C262" s="431"/>
      <c r="D262" s="431"/>
      <c r="E262" s="431"/>
      <c r="F262" s="273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431"/>
      <c r="R262" s="431"/>
      <c r="S262" s="431"/>
      <c r="T262" s="431"/>
      <c r="U262" s="431"/>
      <c r="V262" s="431"/>
      <c r="W262" s="431"/>
      <c r="X262" s="431"/>
      <c r="Y262" s="431"/>
      <c r="Z262" s="431"/>
      <c r="AA262" s="431"/>
      <c r="AB262" s="431"/>
      <c r="AC262" s="431"/>
      <c r="AD262" s="431"/>
      <c r="AE262" s="431"/>
      <c r="AF262" s="431"/>
      <c r="AG262" s="431"/>
      <c r="AH262" s="431"/>
      <c r="AI262" s="431"/>
      <c r="AJ262" s="431"/>
      <c r="AK262" s="431"/>
      <c r="AL262" s="431"/>
      <c r="AM262" s="431"/>
      <c r="AN262" s="431"/>
      <c r="AO262" s="431"/>
      <c r="AP262" s="431"/>
      <c r="AQ262" s="431"/>
      <c r="AR262" s="431"/>
      <c r="AS262" s="431"/>
      <c r="AT262" s="431"/>
      <c r="AU262" s="431"/>
      <c r="AV262" s="431"/>
      <c r="AW262" s="431"/>
      <c r="AX262" s="431"/>
      <c r="AY262" s="431"/>
      <c r="AZ262" s="431"/>
      <c r="BA262" s="431"/>
      <c r="BB262" s="431"/>
    </row>
    <row r="263" ht="15.0" customHeight="1">
      <c r="A263" s="431"/>
      <c r="B263" s="431"/>
      <c r="C263" s="431"/>
      <c r="D263" s="431"/>
      <c r="E263" s="431"/>
      <c r="F263" s="273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431"/>
      <c r="R263" s="431"/>
      <c r="S263" s="431"/>
      <c r="T263" s="431"/>
      <c r="U263" s="431"/>
      <c r="V263" s="431"/>
      <c r="W263" s="431"/>
      <c r="X263" s="431"/>
      <c r="Y263" s="431"/>
      <c r="Z263" s="431"/>
      <c r="AA263" s="431"/>
      <c r="AB263" s="431"/>
      <c r="AC263" s="431"/>
      <c r="AD263" s="431"/>
      <c r="AE263" s="431"/>
      <c r="AF263" s="431"/>
      <c r="AG263" s="431"/>
      <c r="AH263" s="431"/>
      <c r="AI263" s="431"/>
      <c r="AJ263" s="431"/>
      <c r="AK263" s="431"/>
      <c r="AL263" s="431"/>
      <c r="AM263" s="431"/>
      <c r="AN263" s="431"/>
      <c r="AO263" s="431"/>
      <c r="AP263" s="431"/>
      <c r="AQ263" s="431"/>
      <c r="AR263" s="431"/>
      <c r="AS263" s="431"/>
      <c r="AT263" s="431"/>
      <c r="AU263" s="431"/>
      <c r="AV263" s="431"/>
      <c r="AW263" s="431"/>
      <c r="AX263" s="431"/>
      <c r="AY263" s="431"/>
      <c r="AZ263" s="431"/>
      <c r="BA263" s="431"/>
      <c r="BB263" s="431"/>
    </row>
    <row r="264" ht="15.0" customHeight="1">
      <c r="A264" s="431"/>
      <c r="B264" s="431"/>
      <c r="C264" s="431"/>
      <c r="D264" s="431"/>
      <c r="E264" s="431"/>
      <c r="F264" s="273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431"/>
      <c r="R264" s="431"/>
      <c r="S264" s="431"/>
      <c r="T264" s="431"/>
      <c r="U264" s="431"/>
      <c r="V264" s="431"/>
      <c r="W264" s="431"/>
      <c r="X264" s="431"/>
      <c r="Y264" s="431"/>
      <c r="Z264" s="431"/>
      <c r="AA264" s="431"/>
      <c r="AB264" s="431"/>
      <c r="AC264" s="431"/>
      <c r="AD264" s="431"/>
      <c r="AE264" s="431"/>
      <c r="AF264" s="431"/>
      <c r="AG264" s="431"/>
      <c r="AH264" s="431"/>
      <c r="AI264" s="431"/>
      <c r="AJ264" s="431"/>
      <c r="AK264" s="431"/>
      <c r="AL264" s="431"/>
      <c r="AM264" s="431"/>
      <c r="AN264" s="431"/>
      <c r="AO264" s="431"/>
      <c r="AP264" s="431"/>
      <c r="AQ264" s="431"/>
      <c r="AR264" s="431"/>
      <c r="AS264" s="431"/>
      <c r="AT264" s="431"/>
      <c r="AU264" s="431"/>
      <c r="AV264" s="431"/>
      <c r="AW264" s="431"/>
      <c r="AX264" s="431"/>
      <c r="AY264" s="431"/>
      <c r="AZ264" s="431"/>
      <c r="BA264" s="431"/>
      <c r="BB264" s="431"/>
    </row>
    <row r="265" ht="15.0" customHeight="1">
      <c r="A265" s="431"/>
      <c r="B265" s="431"/>
      <c r="C265" s="431"/>
      <c r="D265" s="431"/>
      <c r="E265" s="431"/>
      <c r="F265" s="273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431"/>
      <c r="R265" s="431"/>
      <c r="S265" s="431"/>
      <c r="T265" s="431"/>
      <c r="U265" s="431"/>
      <c r="V265" s="431"/>
      <c r="W265" s="431"/>
      <c r="X265" s="431"/>
      <c r="Y265" s="431"/>
      <c r="Z265" s="431"/>
      <c r="AA265" s="431"/>
      <c r="AB265" s="431"/>
      <c r="AC265" s="431"/>
      <c r="AD265" s="431"/>
      <c r="AE265" s="431"/>
      <c r="AF265" s="431"/>
      <c r="AG265" s="431"/>
      <c r="AH265" s="431"/>
      <c r="AI265" s="431"/>
      <c r="AJ265" s="431"/>
      <c r="AK265" s="431"/>
      <c r="AL265" s="431"/>
      <c r="AM265" s="431"/>
      <c r="AN265" s="431"/>
      <c r="AO265" s="431"/>
      <c r="AP265" s="431"/>
      <c r="AQ265" s="431"/>
      <c r="AR265" s="431"/>
      <c r="AS265" s="431"/>
      <c r="AT265" s="431"/>
      <c r="AU265" s="431"/>
      <c r="AV265" s="431"/>
      <c r="AW265" s="431"/>
      <c r="AX265" s="431"/>
      <c r="AY265" s="431"/>
      <c r="AZ265" s="431"/>
      <c r="BA265" s="431"/>
      <c r="BB265" s="431"/>
    </row>
    <row r="266" ht="15.0" customHeight="1">
      <c r="A266" s="431"/>
      <c r="B266" s="431"/>
      <c r="C266" s="431"/>
      <c r="D266" s="431"/>
      <c r="E266" s="431"/>
      <c r="F266" s="273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431"/>
      <c r="R266" s="431"/>
      <c r="S266" s="431"/>
      <c r="T266" s="431"/>
      <c r="U266" s="431"/>
      <c r="V266" s="431"/>
      <c r="W266" s="431"/>
      <c r="X266" s="431"/>
      <c r="Y266" s="431"/>
      <c r="Z266" s="431"/>
      <c r="AA266" s="431"/>
      <c r="AB266" s="431"/>
      <c r="AC266" s="431"/>
      <c r="AD266" s="431"/>
      <c r="AE266" s="431"/>
      <c r="AF266" s="431"/>
      <c r="AG266" s="431"/>
      <c r="AH266" s="431"/>
      <c r="AI266" s="431"/>
      <c r="AJ266" s="431"/>
      <c r="AK266" s="431"/>
      <c r="AL266" s="431"/>
      <c r="AM266" s="431"/>
      <c r="AN266" s="431"/>
      <c r="AO266" s="431"/>
      <c r="AP266" s="431"/>
      <c r="AQ266" s="431"/>
      <c r="AR266" s="431"/>
      <c r="AS266" s="431"/>
      <c r="AT266" s="431"/>
      <c r="AU266" s="431"/>
      <c r="AV266" s="431"/>
      <c r="AW266" s="431"/>
      <c r="AX266" s="431"/>
      <c r="AY266" s="431"/>
      <c r="AZ266" s="431"/>
      <c r="BA266" s="431"/>
      <c r="BB266" s="431"/>
    </row>
    <row r="267" ht="15.0" customHeight="1">
      <c r="A267" s="431"/>
      <c r="B267" s="431"/>
      <c r="C267" s="431"/>
      <c r="D267" s="431"/>
      <c r="E267" s="431"/>
      <c r="F267" s="273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431"/>
      <c r="R267" s="431"/>
      <c r="S267" s="431"/>
      <c r="T267" s="431"/>
      <c r="U267" s="431"/>
      <c r="V267" s="431"/>
      <c r="W267" s="431"/>
      <c r="X267" s="431"/>
      <c r="Y267" s="431"/>
      <c r="Z267" s="431"/>
      <c r="AA267" s="431"/>
      <c r="AB267" s="431"/>
      <c r="AC267" s="431"/>
      <c r="AD267" s="431"/>
      <c r="AE267" s="431"/>
      <c r="AF267" s="431"/>
      <c r="AG267" s="431"/>
      <c r="AH267" s="431"/>
      <c r="AI267" s="431"/>
      <c r="AJ267" s="431"/>
      <c r="AK267" s="431"/>
      <c r="AL267" s="431"/>
      <c r="AM267" s="431"/>
      <c r="AN267" s="431"/>
      <c r="AO267" s="431"/>
      <c r="AP267" s="431"/>
      <c r="AQ267" s="431"/>
      <c r="AR267" s="431"/>
      <c r="AS267" s="431"/>
      <c r="AT267" s="431"/>
      <c r="AU267" s="431"/>
      <c r="AV267" s="431"/>
      <c r="AW267" s="431"/>
      <c r="AX267" s="431"/>
      <c r="AY267" s="431"/>
      <c r="AZ267" s="431"/>
      <c r="BA267" s="431"/>
      <c r="BB267" s="431"/>
    </row>
    <row r="268" ht="15.0" customHeight="1">
      <c r="A268" s="431"/>
      <c r="B268" s="431"/>
      <c r="C268" s="431"/>
      <c r="D268" s="431"/>
      <c r="E268" s="431"/>
      <c r="F268" s="273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431"/>
      <c r="R268" s="431"/>
      <c r="S268" s="431"/>
      <c r="T268" s="431"/>
      <c r="U268" s="431"/>
      <c r="V268" s="431"/>
      <c r="W268" s="431"/>
      <c r="X268" s="431"/>
      <c r="Y268" s="431"/>
      <c r="Z268" s="431"/>
      <c r="AA268" s="431"/>
      <c r="AB268" s="431"/>
      <c r="AC268" s="431"/>
      <c r="AD268" s="431"/>
      <c r="AE268" s="431"/>
      <c r="AF268" s="431"/>
      <c r="AG268" s="431"/>
      <c r="AH268" s="431"/>
      <c r="AI268" s="431"/>
      <c r="AJ268" s="431"/>
      <c r="AK268" s="431"/>
      <c r="AL268" s="431"/>
      <c r="AM268" s="431"/>
      <c r="AN268" s="431"/>
      <c r="AO268" s="431"/>
      <c r="AP268" s="431"/>
      <c r="AQ268" s="431"/>
      <c r="AR268" s="431"/>
      <c r="AS268" s="431"/>
      <c r="AT268" s="431"/>
      <c r="AU268" s="431"/>
      <c r="AV268" s="431"/>
      <c r="AW268" s="431"/>
      <c r="AX268" s="431"/>
      <c r="AY268" s="431"/>
      <c r="AZ268" s="431"/>
      <c r="BA268" s="431"/>
      <c r="BB268" s="431"/>
    </row>
    <row r="269" ht="15.0" customHeight="1">
      <c r="A269" s="431"/>
      <c r="B269" s="431"/>
      <c r="C269" s="431"/>
      <c r="D269" s="431"/>
      <c r="E269" s="431"/>
      <c r="F269" s="273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431"/>
      <c r="R269" s="431"/>
      <c r="S269" s="431"/>
      <c r="T269" s="431"/>
      <c r="U269" s="431"/>
      <c r="V269" s="431"/>
      <c r="W269" s="431"/>
      <c r="X269" s="431"/>
      <c r="Y269" s="431"/>
      <c r="Z269" s="431"/>
      <c r="AA269" s="431"/>
      <c r="AB269" s="431"/>
      <c r="AC269" s="431"/>
      <c r="AD269" s="431"/>
      <c r="AE269" s="431"/>
      <c r="AF269" s="431"/>
      <c r="AG269" s="431"/>
      <c r="AH269" s="431"/>
      <c r="AI269" s="431"/>
      <c r="AJ269" s="431"/>
      <c r="AK269" s="431"/>
      <c r="AL269" s="431"/>
      <c r="AM269" s="431"/>
      <c r="AN269" s="431"/>
      <c r="AO269" s="431"/>
      <c r="AP269" s="431"/>
      <c r="AQ269" s="431"/>
      <c r="AR269" s="431"/>
      <c r="AS269" s="431"/>
      <c r="AT269" s="431"/>
      <c r="AU269" s="431"/>
      <c r="AV269" s="431"/>
      <c r="AW269" s="431"/>
      <c r="AX269" s="431"/>
      <c r="AY269" s="431"/>
      <c r="AZ269" s="431"/>
      <c r="BA269" s="431"/>
      <c r="BB269" s="431"/>
    </row>
    <row r="270" ht="15.0" customHeight="1">
      <c r="A270" s="431"/>
      <c r="B270" s="431"/>
      <c r="C270" s="431"/>
      <c r="D270" s="431"/>
      <c r="E270" s="431"/>
      <c r="F270" s="273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431"/>
      <c r="R270" s="431"/>
      <c r="S270" s="431"/>
      <c r="T270" s="431"/>
      <c r="U270" s="431"/>
      <c r="V270" s="431"/>
      <c r="W270" s="431"/>
      <c r="X270" s="431"/>
      <c r="Y270" s="431"/>
      <c r="Z270" s="431"/>
      <c r="AA270" s="431"/>
      <c r="AB270" s="431"/>
      <c r="AC270" s="431"/>
      <c r="AD270" s="431"/>
      <c r="AE270" s="431"/>
      <c r="AF270" s="431"/>
      <c r="AG270" s="431"/>
      <c r="AH270" s="431"/>
      <c r="AI270" s="431"/>
      <c r="AJ270" s="431"/>
      <c r="AK270" s="431"/>
      <c r="AL270" s="431"/>
      <c r="AM270" s="431"/>
      <c r="AN270" s="431"/>
      <c r="AO270" s="431"/>
      <c r="AP270" s="431"/>
      <c r="AQ270" s="431"/>
      <c r="AR270" s="431"/>
      <c r="AS270" s="431"/>
      <c r="AT270" s="431"/>
      <c r="AU270" s="431"/>
      <c r="AV270" s="431"/>
      <c r="AW270" s="431"/>
      <c r="AX270" s="431"/>
      <c r="AY270" s="431"/>
      <c r="AZ270" s="431"/>
      <c r="BA270" s="431"/>
      <c r="BB270" s="431"/>
    </row>
    <row r="271" ht="15.0" customHeight="1">
      <c r="A271" s="431"/>
      <c r="B271" s="431"/>
      <c r="C271" s="431"/>
      <c r="D271" s="431"/>
      <c r="E271" s="431"/>
      <c r="F271" s="273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431"/>
      <c r="R271" s="431"/>
      <c r="S271" s="431"/>
      <c r="T271" s="431"/>
      <c r="U271" s="431"/>
      <c r="V271" s="431"/>
      <c r="W271" s="431"/>
      <c r="X271" s="431"/>
      <c r="Y271" s="431"/>
      <c r="Z271" s="431"/>
      <c r="AA271" s="431"/>
      <c r="AB271" s="431"/>
      <c r="AC271" s="431"/>
      <c r="AD271" s="431"/>
      <c r="AE271" s="431"/>
      <c r="AF271" s="431"/>
      <c r="AG271" s="431"/>
      <c r="AH271" s="431"/>
      <c r="AI271" s="431"/>
      <c r="AJ271" s="431"/>
      <c r="AK271" s="431"/>
      <c r="AL271" s="431"/>
      <c r="AM271" s="431"/>
      <c r="AN271" s="431"/>
      <c r="AO271" s="431"/>
      <c r="AP271" s="431"/>
      <c r="AQ271" s="431"/>
      <c r="AR271" s="431"/>
      <c r="AS271" s="431"/>
      <c r="AT271" s="431"/>
      <c r="AU271" s="431"/>
      <c r="AV271" s="431"/>
      <c r="AW271" s="431"/>
      <c r="AX271" s="431"/>
      <c r="AY271" s="431"/>
      <c r="AZ271" s="431"/>
      <c r="BA271" s="431"/>
      <c r="BB271" s="431"/>
    </row>
    <row r="272" ht="15.0" customHeight="1">
      <c r="A272" s="431"/>
      <c r="B272" s="431"/>
      <c r="C272" s="431"/>
      <c r="D272" s="431"/>
      <c r="E272" s="431"/>
      <c r="F272" s="273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431"/>
      <c r="R272" s="431"/>
      <c r="S272" s="431"/>
      <c r="T272" s="431"/>
      <c r="U272" s="431"/>
      <c r="V272" s="431"/>
      <c r="W272" s="431"/>
      <c r="X272" s="431"/>
      <c r="Y272" s="431"/>
      <c r="Z272" s="431"/>
      <c r="AA272" s="431"/>
      <c r="AB272" s="431"/>
      <c r="AC272" s="431"/>
      <c r="AD272" s="431"/>
      <c r="AE272" s="431"/>
      <c r="AF272" s="431"/>
      <c r="AG272" s="431"/>
      <c r="AH272" s="431"/>
      <c r="AI272" s="431"/>
      <c r="AJ272" s="431"/>
      <c r="AK272" s="431"/>
      <c r="AL272" s="431"/>
      <c r="AM272" s="431"/>
      <c r="AN272" s="431"/>
      <c r="AO272" s="431"/>
      <c r="AP272" s="431"/>
      <c r="AQ272" s="431"/>
      <c r="AR272" s="431"/>
      <c r="AS272" s="431"/>
      <c r="AT272" s="431"/>
      <c r="AU272" s="431"/>
      <c r="AV272" s="431"/>
      <c r="AW272" s="431"/>
      <c r="AX272" s="431"/>
      <c r="AY272" s="431"/>
      <c r="AZ272" s="431"/>
      <c r="BA272" s="431"/>
      <c r="BB272" s="431"/>
    </row>
    <row r="273" ht="15.0" customHeight="1">
      <c r="A273" s="431"/>
      <c r="B273" s="431"/>
      <c r="C273" s="431"/>
      <c r="D273" s="431"/>
      <c r="E273" s="431"/>
      <c r="F273" s="273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431"/>
      <c r="R273" s="431"/>
      <c r="S273" s="431"/>
      <c r="T273" s="431"/>
      <c r="U273" s="431"/>
      <c r="V273" s="431"/>
      <c r="W273" s="431"/>
      <c r="X273" s="431"/>
      <c r="Y273" s="431"/>
      <c r="Z273" s="431"/>
      <c r="AA273" s="431"/>
      <c r="AB273" s="431"/>
      <c r="AC273" s="431"/>
      <c r="AD273" s="431"/>
      <c r="AE273" s="431"/>
      <c r="AF273" s="431"/>
      <c r="AG273" s="431"/>
      <c r="AH273" s="431"/>
      <c r="AI273" s="431"/>
      <c r="AJ273" s="431"/>
      <c r="AK273" s="431"/>
      <c r="AL273" s="431"/>
      <c r="AM273" s="431"/>
      <c r="AN273" s="431"/>
      <c r="AO273" s="431"/>
      <c r="AP273" s="431"/>
      <c r="AQ273" s="431"/>
      <c r="AR273" s="431"/>
      <c r="AS273" s="431"/>
      <c r="AT273" s="431"/>
      <c r="AU273" s="431"/>
      <c r="AV273" s="431"/>
      <c r="AW273" s="431"/>
      <c r="AX273" s="431"/>
      <c r="AY273" s="431"/>
      <c r="AZ273" s="431"/>
      <c r="BA273" s="431"/>
      <c r="BB273" s="431"/>
    </row>
    <row r="274" ht="15.0" customHeight="1">
      <c r="A274" s="431"/>
      <c r="B274" s="431"/>
      <c r="C274" s="431"/>
      <c r="D274" s="431"/>
      <c r="E274" s="431"/>
      <c r="F274" s="273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431"/>
      <c r="R274" s="431"/>
      <c r="S274" s="431"/>
      <c r="T274" s="431"/>
      <c r="U274" s="431"/>
      <c r="V274" s="431"/>
      <c r="W274" s="431"/>
      <c r="X274" s="431"/>
      <c r="Y274" s="431"/>
      <c r="Z274" s="431"/>
      <c r="AA274" s="431"/>
      <c r="AB274" s="431"/>
      <c r="AC274" s="431"/>
      <c r="AD274" s="431"/>
      <c r="AE274" s="431"/>
      <c r="AF274" s="431"/>
      <c r="AG274" s="431"/>
      <c r="AH274" s="431"/>
      <c r="AI274" s="431"/>
      <c r="AJ274" s="431"/>
      <c r="AK274" s="431"/>
      <c r="AL274" s="431"/>
      <c r="AM274" s="431"/>
      <c r="AN274" s="431"/>
      <c r="AO274" s="431"/>
      <c r="AP274" s="431"/>
      <c r="AQ274" s="431"/>
      <c r="AR274" s="431"/>
      <c r="AS274" s="431"/>
      <c r="AT274" s="431"/>
      <c r="AU274" s="431"/>
      <c r="AV274" s="431"/>
      <c r="AW274" s="431"/>
      <c r="AX274" s="431"/>
      <c r="AY274" s="431"/>
      <c r="AZ274" s="431"/>
      <c r="BA274" s="431"/>
      <c r="BB274" s="431"/>
    </row>
    <row r="275" ht="15.0" customHeight="1">
      <c r="A275" s="431"/>
      <c r="B275" s="431"/>
      <c r="C275" s="431"/>
      <c r="D275" s="431"/>
      <c r="E275" s="431"/>
      <c r="F275" s="273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431"/>
      <c r="R275" s="431"/>
      <c r="S275" s="431"/>
      <c r="T275" s="431"/>
      <c r="U275" s="431"/>
      <c r="V275" s="431"/>
      <c r="W275" s="431"/>
      <c r="X275" s="431"/>
      <c r="Y275" s="431"/>
      <c r="Z275" s="431"/>
      <c r="AA275" s="431"/>
      <c r="AB275" s="431"/>
      <c r="AC275" s="431"/>
      <c r="AD275" s="431"/>
      <c r="AE275" s="431"/>
      <c r="AF275" s="431"/>
      <c r="AG275" s="431"/>
      <c r="AH275" s="431"/>
      <c r="AI275" s="431"/>
      <c r="AJ275" s="431"/>
      <c r="AK275" s="431"/>
      <c r="AL275" s="431"/>
      <c r="AM275" s="431"/>
      <c r="AN275" s="431"/>
      <c r="AO275" s="431"/>
      <c r="AP275" s="431"/>
      <c r="AQ275" s="431"/>
      <c r="AR275" s="431"/>
      <c r="AS275" s="431"/>
      <c r="AT275" s="431"/>
      <c r="AU275" s="431"/>
      <c r="AV275" s="431"/>
      <c r="AW275" s="431"/>
      <c r="AX275" s="431"/>
      <c r="AY275" s="431"/>
      <c r="AZ275" s="431"/>
      <c r="BA275" s="431"/>
      <c r="BB275" s="431"/>
    </row>
    <row r="276" ht="15.0" customHeight="1">
      <c r="A276" s="431"/>
      <c r="B276" s="431"/>
      <c r="C276" s="431"/>
      <c r="D276" s="431"/>
      <c r="E276" s="431"/>
      <c r="F276" s="273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431"/>
      <c r="R276" s="431"/>
      <c r="S276" s="431"/>
      <c r="T276" s="431"/>
      <c r="U276" s="431"/>
      <c r="V276" s="431"/>
      <c r="W276" s="431"/>
      <c r="X276" s="431"/>
      <c r="Y276" s="431"/>
      <c r="Z276" s="431"/>
      <c r="AA276" s="431"/>
      <c r="AB276" s="431"/>
      <c r="AC276" s="431"/>
      <c r="AD276" s="431"/>
      <c r="AE276" s="431"/>
      <c r="AF276" s="431"/>
      <c r="AG276" s="431"/>
      <c r="AH276" s="431"/>
      <c r="AI276" s="431"/>
      <c r="AJ276" s="431"/>
      <c r="AK276" s="431"/>
      <c r="AL276" s="431"/>
      <c r="AM276" s="431"/>
      <c r="AN276" s="431"/>
      <c r="AO276" s="431"/>
      <c r="AP276" s="431"/>
      <c r="AQ276" s="431"/>
      <c r="AR276" s="431"/>
      <c r="AS276" s="431"/>
      <c r="AT276" s="431"/>
      <c r="AU276" s="431"/>
      <c r="AV276" s="431"/>
      <c r="AW276" s="431"/>
      <c r="AX276" s="431"/>
      <c r="AY276" s="431"/>
      <c r="AZ276" s="431"/>
      <c r="BA276" s="431"/>
      <c r="BB276" s="431"/>
    </row>
    <row r="277" ht="15.0" customHeight="1">
      <c r="A277" s="431"/>
      <c r="B277" s="431"/>
      <c r="C277" s="431"/>
      <c r="D277" s="431"/>
      <c r="E277" s="431"/>
      <c r="F277" s="273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431"/>
      <c r="R277" s="431"/>
      <c r="S277" s="431"/>
      <c r="T277" s="431"/>
      <c r="U277" s="431"/>
      <c r="V277" s="431"/>
      <c r="W277" s="431"/>
      <c r="X277" s="431"/>
      <c r="Y277" s="431"/>
      <c r="Z277" s="431"/>
      <c r="AA277" s="431"/>
      <c r="AB277" s="431"/>
      <c r="AC277" s="431"/>
      <c r="AD277" s="431"/>
      <c r="AE277" s="431"/>
      <c r="AF277" s="431"/>
      <c r="AG277" s="431"/>
      <c r="AH277" s="431"/>
      <c r="AI277" s="431"/>
      <c r="AJ277" s="431"/>
      <c r="AK277" s="431"/>
      <c r="AL277" s="431"/>
      <c r="AM277" s="431"/>
      <c r="AN277" s="431"/>
      <c r="AO277" s="431"/>
      <c r="AP277" s="431"/>
      <c r="AQ277" s="431"/>
      <c r="AR277" s="431"/>
      <c r="AS277" s="431"/>
      <c r="AT277" s="431"/>
      <c r="AU277" s="431"/>
      <c r="AV277" s="431"/>
      <c r="AW277" s="431"/>
      <c r="AX277" s="431"/>
      <c r="AY277" s="431"/>
      <c r="AZ277" s="431"/>
      <c r="BA277" s="431"/>
      <c r="BB277" s="431"/>
    </row>
    <row r="278" ht="15.0" customHeight="1">
      <c r="A278" s="431"/>
      <c r="B278" s="431"/>
      <c r="C278" s="431"/>
      <c r="D278" s="431"/>
      <c r="E278" s="431"/>
      <c r="F278" s="273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431"/>
      <c r="R278" s="431"/>
      <c r="S278" s="431"/>
      <c r="T278" s="431"/>
      <c r="U278" s="431"/>
      <c r="V278" s="431"/>
      <c r="W278" s="431"/>
      <c r="X278" s="431"/>
      <c r="Y278" s="431"/>
      <c r="Z278" s="431"/>
      <c r="AA278" s="431"/>
      <c r="AB278" s="431"/>
      <c r="AC278" s="431"/>
      <c r="AD278" s="431"/>
      <c r="AE278" s="431"/>
      <c r="AF278" s="431"/>
      <c r="AG278" s="431"/>
      <c r="AH278" s="431"/>
      <c r="AI278" s="431"/>
      <c r="AJ278" s="431"/>
      <c r="AK278" s="431"/>
      <c r="AL278" s="431"/>
      <c r="AM278" s="431"/>
      <c r="AN278" s="431"/>
      <c r="AO278" s="431"/>
      <c r="AP278" s="431"/>
      <c r="AQ278" s="431"/>
      <c r="AR278" s="431"/>
      <c r="AS278" s="431"/>
      <c r="AT278" s="431"/>
      <c r="AU278" s="431"/>
      <c r="AV278" s="431"/>
      <c r="AW278" s="431"/>
      <c r="AX278" s="431"/>
      <c r="AY278" s="431"/>
      <c r="AZ278" s="431"/>
      <c r="BA278" s="431"/>
      <c r="BB278" s="431"/>
    </row>
    <row r="279" ht="15.0" customHeight="1">
      <c r="A279" s="431"/>
      <c r="B279" s="431"/>
      <c r="C279" s="431"/>
      <c r="D279" s="431"/>
      <c r="E279" s="431"/>
      <c r="F279" s="273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431"/>
      <c r="R279" s="431"/>
      <c r="S279" s="431"/>
      <c r="T279" s="431"/>
      <c r="U279" s="431"/>
      <c r="V279" s="431"/>
      <c r="W279" s="431"/>
      <c r="X279" s="431"/>
      <c r="Y279" s="431"/>
      <c r="Z279" s="431"/>
      <c r="AA279" s="431"/>
      <c r="AB279" s="431"/>
      <c r="AC279" s="431"/>
      <c r="AD279" s="431"/>
      <c r="AE279" s="431"/>
      <c r="AF279" s="431"/>
      <c r="AG279" s="431"/>
      <c r="AH279" s="431"/>
      <c r="AI279" s="431"/>
      <c r="AJ279" s="431"/>
      <c r="AK279" s="431"/>
      <c r="AL279" s="431"/>
      <c r="AM279" s="431"/>
      <c r="AN279" s="431"/>
      <c r="AO279" s="431"/>
      <c r="AP279" s="431"/>
      <c r="AQ279" s="431"/>
      <c r="AR279" s="431"/>
      <c r="AS279" s="431"/>
      <c r="AT279" s="431"/>
      <c r="AU279" s="431"/>
      <c r="AV279" s="431"/>
      <c r="AW279" s="431"/>
      <c r="AX279" s="431"/>
      <c r="AY279" s="431"/>
      <c r="AZ279" s="431"/>
      <c r="BA279" s="431"/>
      <c r="BB279" s="431"/>
    </row>
    <row r="280" ht="15.0" customHeight="1">
      <c r="A280" s="431"/>
      <c r="B280" s="431"/>
      <c r="C280" s="431"/>
      <c r="D280" s="431"/>
      <c r="E280" s="431"/>
      <c r="F280" s="273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431"/>
      <c r="R280" s="431"/>
      <c r="S280" s="431"/>
      <c r="T280" s="431"/>
      <c r="U280" s="431"/>
      <c r="V280" s="431"/>
      <c r="W280" s="431"/>
      <c r="X280" s="431"/>
      <c r="Y280" s="431"/>
      <c r="Z280" s="431"/>
      <c r="AA280" s="431"/>
      <c r="AB280" s="431"/>
      <c r="AC280" s="431"/>
      <c r="AD280" s="431"/>
      <c r="AE280" s="431"/>
      <c r="AF280" s="431"/>
      <c r="AG280" s="431"/>
      <c r="AH280" s="431"/>
      <c r="AI280" s="431"/>
      <c r="AJ280" s="431"/>
      <c r="AK280" s="431"/>
      <c r="AL280" s="431"/>
      <c r="AM280" s="431"/>
      <c r="AN280" s="431"/>
      <c r="AO280" s="431"/>
      <c r="AP280" s="431"/>
      <c r="AQ280" s="431"/>
      <c r="AR280" s="431"/>
      <c r="AS280" s="431"/>
      <c r="AT280" s="431"/>
      <c r="AU280" s="431"/>
      <c r="AV280" s="431"/>
      <c r="AW280" s="431"/>
      <c r="AX280" s="431"/>
      <c r="AY280" s="431"/>
      <c r="AZ280" s="431"/>
      <c r="BA280" s="431"/>
      <c r="BB280" s="431"/>
    </row>
    <row r="281" ht="15.0" customHeight="1">
      <c r="A281" s="431"/>
      <c r="B281" s="431"/>
      <c r="C281" s="431"/>
      <c r="D281" s="431"/>
      <c r="E281" s="431"/>
      <c r="F281" s="273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431"/>
      <c r="R281" s="431"/>
      <c r="S281" s="431"/>
      <c r="T281" s="431"/>
      <c r="U281" s="431"/>
      <c r="V281" s="431"/>
      <c r="W281" s="431"/>
      <c r="X281" s="431"/>
      <c r="Y281" s="431"/>
      <c r="Z281" s="431"/>
      <c r="AA281" s="431"/>
      <c r="AB281" s="431"/>
      <c r="AC281" s="431"/>
      <c r="AD281" s="431"/>
      <c r="AE281" s="431"/>
      <c r="AF281" s="431"/>
      <c r="AG281" s="431"/>
      <c r="AH281" s="431"/>
      <c r="AI281" s="431"/>
      <c r="AJ281" s="431"/>
      <c r="AK281" s="431"/>
      <c r="AL281" s="431"/>
      <c r="AM281" s="431"/>
      <c r="AN281" s="431"/>
      <c r="AO281" s="431"/>
      <c r="AP281" s="431"/>
      <c r="AQ281" s="431"/>
      <c r="AR281" s="431"/>
      <c r="AS281" s="431"/>
      <c r="AT281" s="431"/>
      <c r="AU281" s="431"/>
      <c r="AV281" s="431"/>
      <c r="AW281" s="431"/>
      <c r="AX281" s="431"/>
      <c r="AY281" s="431"/>
      <c r="AZ281" s="431"/>
      <c r="BA281" s="431"/>
      <c r="BB281" s="431"/>
    </row>
    <row r="282" ht="15.0" customHeight="1">
      <c r="A282" s="431"/>
      <c r="B282" s="431"/>
      <c r="C282" s="431"/>
      <c r="D282" s="431"/>
      <c r="E282" s="431"/>
      <c r="F282" s="273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431"/>
      <c r="R282" s="431"/>
      <c r="S282" s="431"/>
      <c r="T282" s="431"/>
      <c r="U282" s="431"/>
      <c r="V282" s="431"/>
      <c r="W282" s="431"/>
      <c r="X282" s="431"/>
      <c r="Y282" s="431"/>
      <c r="Z282" s="431"/>
      <c r="AA282" s="431"/>
      <c r="AB282" s="431"/>
      <c r="AC282" s="431"/>
      <c r="AD282" s="431"/>
      <c r="AE282" s="431"/>
      <c r="AF282" s="431"/>
      <c r="AG282" s="431"/>
      <c r="AH282" s="431"/>
      <c r="AI282" s="431"/>
      <c r="AJ282" s="431"/>
      <c r="AK282" s="431"/>
      <c r="AL282" s="431"/>
      <c r="AM282" s="431"/>
      <c r="AN282" s="431"/>
      <c r="AO282" s="431"/>
      <c r="AP282" s="431"/>
      <c r="AQ282" s="431"/>
      <c r="AR282" s="431"/>
      <c r="AS282" s="431"/>
      <c r="AT282" s="431"/>
      <c r="AU282" s="431"/>
      <c r="AV282" s="431"/>
      <c r="AW282" s="431"/>
      <c r="AX282" s="431"/>
      <c r="AY282" s="431"/>
      <c r="AZ282" s="431"/>
      <c r="BA282" s="431"/>
      <c r="BB282" s="431"/>
    </row>
    <row r="283" ht="15.0" customHeight="1">
      <c r="A283" s="431"/>
      <c r="B283" s="431"/>
      <c r="C283" s="431"/>
      <c r="D283" s="431"/>
      <c r="E283" s="431"/>
      <c r="F283" s="273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431"/>
      <c r="R283" s="431"/>
      <c r="S283" s="431"/>
      <c r="T283" s="431"/>
      <c r="U283" s="431"/>
      <c r="V283" s="431"/>
      <c r="W283" s="431"/>
      <c r="X283" s="431"/>
      <c r="Y283" s="431"/>
      <c r="Z283" s="431"/>
      <c r="AA283" s="431"/>
      <c r="AB283" s="431"/>
      <c r="AC283" s="431"/>
      <c r="AD283" s="431"/>
      <c r="AE283" s="431"/>
      <c r="AF283" s="431"/>
      <c r="AG283" s="431"/>
      <c r="AH283" s="431"/>
      <c r="AI283" s="431"/>
      <c r="AJ283" s="431"/>
      <c r="AK283" s="431"/>
      <c r="AL283" s="431"/>
      <c r="AM283" s="431"/>
      <c r="AN283" s="431"/>
      <c r="AO283" s="431"/>
      <c r="AP283" s="431"/>
      <c r="AQ283" s="431"/>
      <c r="AR283" s="431"/>
      <c r="AS283" s="431"/>
      <c r="AT283" s="431"/>
      <c r="AU283" s="431"/>
      <c r="AV283" s="431"/>
      <c r="AW283" s="431"/>
      <c r="AX283" s="431"/>
      <c r="AY283" s="431"/>
      <c r="AZ283" s="431"/>
      <c r="BA283" s="431"/>
      <c r="BB283" s="431"/>
    </row>
    <row r="284" ht="15.0" customHeight="1">
      <c r="A284" s="431"/>
      <c r="B284" s="431"/>
      <c r="C284" s="431"/>
      <c r="D284" s="431"/>
      <c r="E284" s="431"/>
      <c r="F284" s="273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431"/>
      <c r="R284" s="431"/>
      <c r="S284" s="431"/>
      <c r="T284" s="431"/>
      <c r="U284" s="431"/>
      <c r="V284" s="431"/>
      <c r="W284" s="431"/>
      <c r="X284" s="431"/>
      <c r="Y284" s="431"/>
      <c r="Z284" s="431"/>
      <c r="AA284" s="431"/>
      <c r="AB284" s="431"/>
      <c r="AC284" s="431"/>
      <c r="AD284" s="431"/>
      <c r="AE284" s="431"/>
      <c r="AF284" s="431"/>
      <c r="AG284" s="431"/>
      <c r="AH284" s="431"/>
      <c r="AI284" s="431"/>
      <c r="AJ284" s="431"/>
      <c r="AK284" s="431"/>
      <c r="AL284" s="431"/>
      <c r="AM284" s="431"/>
      <c r="AN284" s="431"/>
      <c r="AO284" s="431"/>
      <c r="AP284" s="431"/>
      <c r="AQ284" s="431"/>
      <c r="AR284" s="431"/>
      <c r="AS284" s="431"/>
      <c r="AT284" s="431"/>
      <c r="AU284" s="431"/>
      <c r="AV284" s="431"/>
      <c r="AW284" s="431"/>
      <c r="AX284" s="431"/>
      <c r="AY284" s="431"/>
      <c r="AZ284" s="431"/>
      <c r="BA284" s="431"/>
      <c r="BB284" s="431"/>
    </row>
    <row r="285" ht="15.0" customHeight="1">
      <c r="A285" s="431"/>
      <c r="B285" s="431"/>
      <c r="C285" s="431"/>
      <c r="D285" s="431"/>
      <c r="E285" s="431"/>
      <c r="F285" s="273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431"/>
      <c r="R285" s="431"/>
      <c r="S285" s="431"/>
      <c r="T285" s="431"/>
      <c r="U285" s="431"/>
      <c r="V285" s="431"/>
      <c r="W285" s="431"/>
      <c r="X285" s="431"/>
      <c r="Y285" s="431"/>
      <c r="Z285" s="431"/>
      <c r="AA285" s="431"/>
      <c r="AB285" s="431"/>
      <c r="AC285" s="431"/>
      <c r="AD285" s="431"/>
      <c r="AE285" s="431"/>
      <c r="AF285" s="431"/>
      <c r="AG285" s="431"/>
      <c r="AH285" s="431"/>
      <c r="AI285" s="431"/>
      <c r="AJ285" s="431"/>
      <c r="AK285" s="431"/>
      <c r="AL285" s="431"/>
      <c r="AM285" s="431"/>
      <c r="AN285" s="431"/>
      <c r="AO285" s="431"/>
      <c r="AP285" s="431"/>
      <c r="AQ285" s="431"/>
      <c r="AR285" s="431"/>
      <c r="AS285" s="431"/>
      <c r="AT285" s="431"/>
      <c r="AU285" s="431"/>
      <c r="AV285" s="431"/>
      <c r="AW285" s="431"/>
      <c r="AX285" s="431"/>
      <c r="AY285" s="431"/>
      <c r="AZ285" s="431"/>
      <c r="BA285" s="431"/>
      <c r="BB285" s="431"/>
    </row>
    <row r="286" ht="15.0" customHeight="1">
      <c r="A286" s="431"/>
      <c r="B286" s="431"/>
      <c r="C286" s="431"/>
      <c r="D286" s="431"/>
      <c r="E286" s="431"/>
      <c r="F286" s="273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431"/>
      <c r="R286" s="431"/>
      <c r="S286" s="431"/>
      <c r="T286" s="431"/>
      <c r="U286" s="431"/>
      <c r="V286" s="431"/>
      <c r="W286" s="431"/>
      <c r="X286" s="431"/>
      <c r="Y286" s="431"/>
      <c r="Z286" s="431"/>
      <c r="AA286" s="431"/>
      <c r="AB286" s="431"/>
      <c r="AC286" s="431"/>
      <c r="AD286" s="431"/>
      <c r="AE286" s="431"/>
      <c r="AF286" s="431"/>
      <c r="AG286" s="431"/>
      <c r="AH286" s="431"/>
      <c r="AI286" s="431"/>
      <c r="AJ286" s="431"/>
      <c r="AK286" s="431"/>
      <c r="AL286" s="431"/>
      <c r="AM286" s="431"/>
      <c r="AN286" s="431"/>
      <c r="AO286" s="431"/>
      <c r="AP286" s="431"/>
      <c r="AQ286" s="431"/>
      <c r="AR286" s="431"/>
      <c r="AS286" s="431"/>
      <c r="AT286" s="431"/>
      <c r="AU286" s="431"/>
      <c r="AV286" s="431"/>
      <c r="AW286" s="431"/>
      <c r="AX286" s="431"/>
      <c r="AY286" s="431"/>
      <c r="AZ286" s="431"/>
      <c r="BA286" s="431"/>
      <c r="BB286" s="431"/>
    </row>
    <row r="287" ht="15.0" customHeight="1">
      <c r="A287" s="431"/>
      <c r="B287" s="431"/>
      <c r="C287" s="431"/>
      <c r="D287" s="431"/>
      <c r="E287" s="431"/>
      <c r="F287" s="273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431"/>
      <c r="R287" s="431"/>
      <c r="S287" s="431"/>
      <c r="T287" s="431"/>
      <c r="U287" s="431"/>
      <c r="V287" s="431"/>
      <c r="W287" s="431"/>
      <c r="X287" s="431"/>
      <c r="Y287" s="431"/>
      <c r="Z287" s="431"/>
      <c r="AA287" s="431"/>
      <c r="AB287" s="431"/>
      <c r="AC287" s="431"/>
      <c r="AD287" s="431"/>
      <c r="AE287" s="431"/>
      <c r="AF287" s="431"/>
      <c r="AG287" s="431"/>
      <c r="AH287" s="431"/>
      <c r="AI287" s="431"/>
      <c r="AJ287" s="431"/>
      <c r="AK287" s="431"/>
      <c r="AL287" s="431"/>
      <c r="AM287" s="431"/>
      <c r="AN287" s="431"/>
      <c r="AO287" s="431"/>
      <c r="AP287" s="431"/>
      <c r="AQ287" s="431"/>
      <c r="AR287" s="431"/>
      <c r="AS287" s="431"/>
      <c r="AT287" s="431"/>
      <c r="AU287" s="431"/>
      <c r="AV287" s="431"/>
      <c r="AW287" s="431"/>
      <c r="AX287" s="431"/>
      <c r="AY287" s="431"/>
      <c r="AZ287" s="431"/>
      <c r="BA287" s="431"/>
      <c r="BB287" s="431"/>
    </row>
    <row r="288" ht="15.0" customHeight="1">
      <c r="A288" s="431"/>
      <c r="B288" s="431"/>
      <c r="C288" s="431"/>
      <c r="D288" s="431"/>
      <c r="E288" s="431"/>
      <c r="F288" s="273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431"/>
      <c r="R288" s="431"/>
      <c r="S288" s="431"/>
      <c r="T288" s="431"/>
      <c r="U288" s="431"/>
      <c r="V288" s="431"/>
      <c r="W288" s="431"/>
      <c r="X288" s="431"/>
      <c r="Y288" s="431"/>
      <c r="Z288" s="431"/>
      <c r="AA288" s="431"/>
      <c r="AB288" s="431"/>
      <c r="AC288" s="431"/>
      <c r="AD288" s="431"/>
      <c r="AE288" s="431"/>
      <c r="AF288" s="431"/>
      <c r="AG288" s="431"/>
      <c r="AH288" s="431"/>
      <c r="AI288" s="431"/>
      <c r="AJ288" s="431"/>
      <c r="AK288" s="431"/>
      <c r="AL288" s="431"/>
      <c r="AM288" s="431"/>
      <c r="AN288" s="431"/>
      <c r="AO288" s="431"/>
      <c r="AP288" s="431"/>
      <c r="AQ288" s="431"/>
      <c r="AR288" s="431"/>
      <c r="AS288" s="431"/>
      <c r="AT288" s="431"/>
      <c r="AU288" s="431"/>
      <c r="AV288" s="431"/>
      <c r="AW288" s="431"/>
      <c r="AX288" s="431"/>
      <c r="AY288" s="431"/>
      <c r="AZ288" s="431"/>
      <c r="BA288" s="431"/>
      <c r="BB288" s="431"/>
    </row>
    <row r="289" ht="15.0" customHeight="1">
      <c r="A289" s="431"/>
      <c r="B289" s="431"/>
      <c r="C289" s="431"/>
      <c r="D289" s="431"/>
      <c r="E289" s="431"/>
      <c r="F289" s="273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431"/>
      <c r="R289" s="431"/>
      <c r="S289" s="431"/>
      <c r="T289" s="431"/>
      <c r="U289" s="431"/>
      <c r="V289" s="431"/>
      <c r="W289" s="431"/>
      <c r="X289" s="431"/>
      <c r="Y289" s="431"/>
      <c r="Z289" s="431"/>
      <c r="AA289" s="431"/>
      <c r="AB289" s="431"/>
      <c r="AC289" s="431"/>
      <c r="AD289" s="431"/>
      <c r="AE289" s="431"/>
      <c r="AF289" s="431"/>
      <c r="AG289" s="431"/>
      <c r="AH289" s="431"/>
      <c r="AI289" s="431"/>
      <c r="AJ289" s="431"/>
      <c r="AK289" s="431"/>
      <c r="AL289" s="431"/>
      <c r="AM289" s="431"/>
      <c r="AN289" s="431"/>
      <c r="AO289" s="431"/>
      <c r="AP289" s="431"/>
      <c r="AQ289" s="431"/>
      <c r="AR289" s="431"/>
      <c r="AS289" s="431"/>
      <c r="AT289" s="431"/>
      <c r="AU289" s="431"/>
      <c r="AV289" s="431"/>
      <c r="AW289" s="431"/>
      <c r="AX289" s="431"/>
      <c r="AY289" s="431"/>
      <c r="AZ289" s="431"/>
      <c r="BA289" s="431"/>
      <c r="BB289" s="431"/>
    </row>
    <row r="290" ht="15.0" customHeight="1">
      <c r="A290" s="431"/>
      <c r="B290" s="431"/>
      <c r="C290" s="431"/>
      <c r="D290" s="431"/>
      <c r="E290" s="431"/>
      <c r="F290" s="273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431"/>
      <c r="R290" s="431"/>
      <c r="S290" s="431"/>
      <c r="T290" s="431"/>
      <c r="U290" s="431"/>
      <c r="V290" s="431"/>
      <c r="W290" s="431"/>
      <c r="X290" s="431"/>
      <c r="Y290" s="431"/>
      <c r="Z290" s="431"/>
      <c r="AA290" s="431"/>
      <c r="AB290" s="431"/>
      <c r="AC290" s="431"/>
      <c r="AD290" s="431"/>
      <c r="AE290" s="431"/>
      <c r="AF290" s="431"/>
      <c r="AG290" s="431"/>
      <c r="AH290" s="431"/>
      <c r="AI290" s="431"/>
      <c r="AJ290" s="431"/>
      <c r="AK290" s="431"/>
      <c r="AL290" s="431"/>
      <c r="AM290" s="431"/>
      <c r="AN290" s="431"/>
      <c r="AO290" s="431"/>
      <c r="AP290" s="431"/>
      <c r="AQ290" s="431"/>
      <c r="AR290" s="431"/>
      <c r="AS290" s="431"/>
      <c r="AT290" s="431"/>
      <c r="AU290" s="431"/>
      <c r="AV290" s="431"/>
      <c r="AW290" s="431"/>
      <c r="AX290" s="431"/>
      <c r="AY290" s="431"/>
      <c r="AZ290" s="431"/>
      <c r="BA290" s="431"/>
      <c r="BB290" s="431"/>
    </row>
    <row r="291" ht="15.0" customHeight="1">
      <c r="A291" s="431"/>
      <c r="B291" s="431"/>
      <c r="C291" s="431"/>
      <c r="D291" s="431"/>
      <c r="E291" s="431"/>
      <c r="F291" s="273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431"/>
      <c r="R291" s="431"/>
      <c r="S291" s="431"/>
      <c r="T291" s="431"/>
      <c r="U291" s="431"/>
      <c r="V291" s="431"/>
      <c r="W291" s="431"/>
      <c r="X291" s="431"/>
      <c r="Y291" s="431"/>
      <c r="Z291" s="431"/>
      <c r="AA291" s="431"/>
      <c r="AB291" s="431"/>
      <c r="AC291" s="431"/>
      <c r="AD291" s="431"/>
      <c r="AE291" s="431"/>
      <c r="AF291" s="431"/>
      <c r="AG291" s="431"/>
      <c r="AH291" s="431"/>
      <c r="AI291" s="431"/>
      <c r="AJ291" s="431"/>
      <c r="AK291" s="431"/>
      <c r="AL291" s="431"/>
      <c r="AM291" s="431"/>
      <c r="AN291" s="431"/>
      <c r="AO291" s="431"/>
      <c r="AP291" s="431"/>
      <c r="AQ291" s="431"/>
      <c r="AR291" s="431"/>
      <c r="AS291" s="431"/>
      <c r="AT291" s="431"/>
      <c r="AU291" s="431"/>
      <c r="AV291" s="431"/>
      <c r="AW291" s="431"/>
      <c r="AX291" s="431"/>
      <c r="AY291" s="431"/>
      <c r="AZ291" s="431"/>
      <c r="BA291" s="431"/>
      <c r="BB291" s="431"/>
    </row>
    <row r="292" ht="15.0" customHeight="1">
      <c r="A292" s="431"/>
      <c r="B292" s="431"/>
      <c r="C292" s="431"/>
      <c r="D292" s="431"/>
      <c r="E292" s="431"/>
      <c r="F292" s="273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431"/>
      <c r="R292" s="431"/>
      <c r="S292" s="431"/>
      <c r="T292" s="431"/>
      <c r="U292" s="431"/>
      <c r="V292" s="431"/>
      <c r="W292" s="431"/>
      <c r="X292" s="431"/>
      <c r="Y292" s="431"/>
      <c r="Z292" s="431"/>
      <c r="AA292" s="431"/>
      <c r="AB292" s="431"/>
      <c r="AC292" s="431"/>
      <c r="AD292" s="431"/>
      <c r="AE292" s="431"/>
      <c r="AF292" s="431"/>
      <c r="AG292" s="431"/>
      <c r="AH292" s="431"/>
      <c r="AI292" s="431"/>
      <c r="AJ292" s="431"/>
      <c r="AK292" s="431"/>
      <c r="AL292" s="431"/>
      <c r="AM292" s="431"/>
      <c r="AN292" s="431"/>
      <c r="AO292" s="431"/>
      <c r="AP292" s="431"/>
      <c r="AQ292" s="431"/>
      <c r="AR292" s="431"/>
      <c r="AS292" s="431"/>
      <c r="AT292" s="431"/>
      <c r="AU292" s="431"/>
      <c r="AV292" s="431"/>
      <c r="AW292" s="431"/>
      <c r="AX292" s="431"/>
      <c r="AY292" s="431"/>
      <c r="AZ292" s="431"/>
      <c r="BA292" s="431"/>
      <c r="BB292" s="431"/>
    </row>
    <row r="293" ht="15.0" customHeight="1">
      <c r="A293" s="431"/>
      <c r="B293" s="431"/>
      <c r="C293" s="431"/>
      <c r="D293" s="431"/>
      <c r="E293" s="431"/>
      <c r="F293" s="273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431"/>
      <c r="R293" s="431"/>
      <c r="S293" s="431"/>
      <c r="T293" s="431"/>
      <c r="U293" s="431"/>
      <c r="V293" s="431"/>
      <c r="W293" s="431"/>
      <c r="X293" s="431"/>
      <c r="Y293" s="431"/>
      <c r="Z293" s="431"/>
      <c r="AA293" s="431"/>
      <c r="AB293" s="431"/>
      <c r="AC293" s="431"/>
      <c r="AD293" s="431"/>
      <c r="AE293" s="431"/>
      <c r="AF293" s="431"/>
      <c r="AG293" s="431"/>
      <c r="AH293" s="431"/>
      <c r="AI293" s="431"/>
      <c r="AJ293" s="431"/>
      <c r="AK293" s="431"/>
      <c r="AL293" s="431"/>
      <c r="AM293" s="431"/>
      <c r="AN293" s="431"/>
      <c r="AO293" s="431"/>
      <c r="AP293" s="431"/>
      <c r="AQ293" s="431"/>
      <c r="AR293" s="431"/>
      <c r="AS293" s="431"/>
      <c r="AT293" s="431"/>
      <c r="AU293" s="431"/>
      <c r="AV293" s="431"/>
      <c r="AW293" s="431"/>
      <c r="AX293" s="431"/>
      <c r="AY293" s="431"/>
      <c r="AZ293" s="431"/>
      <c r="BA293" s="431"/>
      <c r="BB293" s="431"/>
    </row>
    <row r="294" ht="15.0" customHeight="1">
      <c r="A294" s="431"/>
      <c r="B294" s="431"/>
      <c r="C294" s="431"/>
      <c r="D294" s="431"/>
      <c r="E294" s="431"/>
      <c r="F294" s="273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431"/>
      <c r="R294" s="431"/>
      <c r="S294" s="431"/>
      <c r="T294" s="431"/>
      <c r="U294" s="431"/>
      <c r="V294" s="431"/>
      <c r="W294" s="431"/>
      <c r="X294" s="431"/>
      <c r="Y294" s="431"/>
      <c r="Z294" s="431"/>
      <c r="AA294" s="431"/>
      <c r="AB294" s="431"/>
      <c r="AC294" s="431"/>
      <c r="AD294" s="431"/>
      <c r="AE294" s="431"/>
      <c r="AF294" s="431"/>
      <c r="AG294" s="431"/>
      <c r="AH294" s="431"/>
      <c r="AI294" s="431"/>
      <c r="AJ294" s="431"/>
      <c r="AK294" s="431"/>
      <c r="AL294" s="431"/>
      <c r="AM294" s="431"/>
      <c r="AN294" s="431"/>
      <c r="AO294" s="431"/>
      <c r="AP294" s="431"/>
      <c r="AQ294" s="431"/>
      <c r="AR294" s="431"/>
      <c r="AS294" s="431"/>
      <c r="AT294" s="431"/>
      <c r="AU294" s="431"/>
      <c r="AV294" s="431"/>
      <c r="AW294" s="431"/>
      <c r="AX294" s="431"/>
      <c r="AY294" s="431"/>
      <c r="AZ294" s="431"/>
      <c r="BA294" s="431"/>
      <c r="BB294" s="431"/>
    </row>
    <row r="295" ht="15.0" customHeight="1">
      <c r="A295" s="431"/>
      <c r="B295" s="431"/>
      <c r="C295" s="431"/>
      <c r="D295" s="431"/>
      <c r="E295" s="431"/>
      <c r="F295" s="273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431"/>
      <c r="R295" s="431"/>
      <c r="S295" s="431"/>
      <c r="T295" s="431"/>
      <c r="U295" s="431"/>
      <c r="V295" s="431"/>
      <c r="W295" s="431"/>
      <c r="X295" s="431"/>
      <c r="Y295" s="431"/>
      <c r="Z295" s="431"/>
      <c r="AA295" s="431"/>
      <c r="AB295" s="431"/>
      <c r="AC295" s="431"/>
      <c r="AD295" s="431"/>
      <c r="AE295" s="431"/>
      <c r="AF295" s="431"/>
      <c r="AG295" s="431"/>
      <c r="AH295" s="431"/>
      <c r="AI295" s="431"/>
      <c r="AJ295" s="431"/>
      <c r="AK295" s="431"/>
      <c r="AL295" s="431"/>
      <c r="AM295" s="431"/>
      <c r="AN295" s="431"/>
      <c r="AO295" s="431"/>
      <c r="AP295" s="431"/>
      <c r="AQ295" s="431"/>
      <c r="AR295" s="431"/>
      <c r="AS295" s="431"/>
      <c r="AT295" s="431"/>
      <c r="AU295" s="431"/>
      <c r="AV295" s="431"/>
      <c r="AW295" s="431"/>
      <c r="AX295" s="431"/>
      <c r="AY295" s="431"/>
      <c r="AZ295" s="431"/>
      <c r="BA295" s="431"/>
      <c r="BB295" s="431"/>
    </row>
    <row r="296" ht="15.0" customHeight="1">
      <c r="A296" s="431"/>
      <c r="B296" s="431"/>
      <c r="C296" s="431"/>
      <c r="D296" s="431"/>
      <c r="E296" s="431"/>
      <c r="F296" s="273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431"/>
      <c r="R296" s="431"/>
      <c r="S296" s="431"/>
      <c r="T296" s="431"/>
      <c r="U296" s="431"/>
      <c r="V296" s="431"/>
      <c r="W296" s="431"/>
      <c r="X296" s="431"/>
      <c r="Y296" s="431"/>
      <c r="Z296" s="431"/>
      <c r="AA296" s="431"/>
      <c r="AB296" s="431"/>
      <c r="AC296" s="431"/>
      <c r="AD296" s="431"/>
      <c r="AE296" s="431"/>
      <c r="AF296" s="431"/>
      <c r="AG296" s="431"/>
      <c r="AH296" s="431"/>
      <c r="AI296" s="431"/>
      <c r="AJ296" s="431"/>
      <c r="AK296" s="431"/>
      <c r="AL296" s="431"/>
      <c r="AM296" s="431"/>
      <c r="AN296" s="431"/>
      <c r="AO296" s="431"/>
      <c r="AP296" s="431"/>
      <c r="AQ296" s="431"/>
      <c r="AR296" s="431"/>
      <c r="AS296" s="431"/>
      <c r="AT296" s="431"/>
      <c r="AU296" s="431"/>
      <c r="AV296" s="431"/>
      <c r="AW296" s="431"/>
      <c r="AX296" s="431"/>
      <c r="AY296" s="431"/>
      <c r="AZ296" s="431"/>
      <c r="BA296" s="431"/>
      <c r="BB296" s="431"/>
    </row>
    <row r="297" ht="15.0" customHeight="1">
      <c r="A297" s="431"/>
      <c r="B297" s="431"/>
      <c r="C297" s="431"/>
      <c r="D297" s="431"/>
      <c r="E297" s="431"/>
      <c r="F297" s="273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431"/>
      <c r="R297" s="431"/>
      <c r="S297" s="431"/>
      <c r="T297" s="431"/>
      <c r="U297" s="431"/>
      <c r="V297" s="431"/>
      <c r="W297" s="431"/>
      <c r="X297" s="431"/>
      <c r="Y297" s="431"/>
      <c r="Z297" s="431"/>
      <c r="AA297" s="431"/>
      <c r="AB297" s="431"/>
      <c r="AC297" s="431"/>
      <c r="AD297" s="431"/>
      <c r="AE297" s="431"/>
      <c r="AF297" s="431"/>
      <c r="AG297" s="431"/>
      <c r="AH297" s="431"/>
      <c r="AI297" s="431"/>
      <c r="AJ297" s="431"/>
      <c r="AK297" s="431"/>
      <c r="AL297" s="431"/>
      <c r="AM297" s="431"/>
      <c r="AN297" s="431"/>
      <c r="AO297" s="431"/>
      <c r="AP297" s="431"/>
      <c r="AQ297" s="431"/>
      <c r="AR297" s="431"/>
      <c r="AS297" s="431"/>
      <c r="AT297" s="431"/>
      <c r="AU297" s="431"/>
      <c r="AV297" s="431"/>
      <c r="AW297" s="431"/>
      <c r="AX297" s="431"/>
      <c r="AY297" s="431"/>
      <c r="AZ297" s="431"/>
      <c r="BA297" s="431"/>
      <c r="BB297" s="431"/>
    </row>
    <row r="298" ht="15.0" customHeight="1">
      <c r="A298" s="431"/>
      <c r="B298" s="431"/>
      <c r="C298" s="431"/>
      <c r="D298" s="431"/>
      <c r="E298" s="431"/>
      <c r="F298" s="273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431"/>
      <c r="R298" s="431"/>
      <c r="S298" s="431"/>
      <c r="T298" s="431"/>
      <c r="U298" s="431"/>
      <c r="V298" s="431"/>
      <c r="W298" s="431"/>
      <c r="X298" s="431"/>
      <c r="Y298" s="431"/>
      <c r="Z298" s="431"/>
      <c r="AA298" s="431"/>
      <c r="AB298" s="431"/>
      <c r="AC298" s="431"/>
      <c r="AD298" s="431"/>
      <c r="AE298" s="431"/>
      <c r="AF298" s="431"/>
      <c r="AG298" s="431"/>
      <c r="AH298" s="431"/>
      <c r="AI298" s="431"/>
      <c r="AJ298" s="431"/>
      <c r="AK298" s="431"/>
      <c r="AL298" s="431"/>
      <c r="AM298" s="431"/>
      <c r="AN298" s="431"/>
      <c r="AO298" s="431"/>
      <c r="AP298" s="431"/>
      <c r="AQ298" s="431"/>
      <c r="AR298" s="431"/>
      <c r="AS298" s="431"/>
      <c r="AT298" s="431"/>
      <c r="AU298" s="431"/>
      <c r="AV298" s="431"/>
      <c r="AW298" s="431"/>
      <c r="AX298" s="431"/>
      <c r="AY298" s="431"/>
      <c r="AZ298" s="431"/>
      <c r="BA298" s="431"/>
      <c r="BB298" s="431"/>
    </row>
    <row r="299" ht="15.0" customHeight="1">
      <c r="A299" s="431"/>
      <c r="B299" s="431"/>
      <c r="C299" s="431"/>
      <c r="D299" s="431"/>
      <c r="E299" s="431"/>
      <c r="F299" s="273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431"/>
      <c r="R299" s="431"/>
      <c r="S299" s="431"/>
      <c r="T299" s="431"/>
      <c r="U299" s="431"/>
      <c r="V299" s="431"/>
      <c r="W299" s="431"/>
      <c r="X299" s="431"/>
      <c r="Y299" s="431"/>
      <c r="Z299" s="431"/>
      <c r="AA299" s="431"/>
      <c r="AB299" s="431"/>
      <c r="AC299" s="431"/>
      <c r="AD299" s="431"/>
      <c r="AE299" s="431"/>
      <c r="AF299" s="431"/>
      <c r="AG299" s="431"/>
      <c r="AH299" s="431"/>
      <c r="AI299" s="431"/>
      <c r="AJ299" s="431"/>
      <c r="AK299" s="431"/>
      <c r="AL299" s="431"/>
      <c r="AM299" s="431"/>
      <c r="AN299" s="431"/>
      <c r="AO299" s="431"/>
      <c r="AP299" s="431"/>
      <c r="AQ299" s="431"/>
      <c r="AR299" s="431"/>
      <c r="AS299" s="431"/>
      <c r="AT299" s="431"/>
      <c r="AU299" s="431"/>
      <c r="AV299" s="431"/>
      <c r="AW299" s="431"/>
      <c r="AX299" s="431"/>
      <c r="AY299" s="431"/>
      <c r="AZ299" s="431"/>
      <c r="BA299" s="431"/>
      <c r="BB299" s="431"/>
    </row>
    <row r="300" ht="15.0" customHeight="1">
      <c r="A300" s="431"/>
      <c r="B300" s="431"/>
      <c r="C300" s="431"/>
      <c r="D300" s="431"/>
      <c r="E300" s="431"/>
      <c r="F300" s="273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431"/>
      <c r="R300" s="431"/>
      <c r="S300" s="431"/>
      <c r="T300" s="431"/>
      <c r="U300" s="431"/>
      <c r="V300" s="431"/>
      <c r="W300" s="431"/>
      <c r="X300" s="431"/>
      <c r="Y300" s="431"/>
      <c r="Z300" s="431"/>
      <c r="AA300" s="431"/>
      <c r="AB300" s="431"/>
      <c r="AC300" s="431"/>
      <c r="AD300" s="431"/>
      <c r="AE300" s="431"/>
      <c r="AF300" s="431"/>
      <c r="AG300" s="431"/>
      <c r="AH300" s="431"/>
      <c r="AI300" s="431"/>
      <c r="AJ300" s="431"/>
      <c r="AK300" s="431"/>
      <c r="AL300" s="431"/>
      <c r="AM300" s="431"/>
      <c r="AN300" s="431"/>
      <c r="AO300" s="431"/>
      <c r="AP300" s="431"/>
      <c r="AQ300" s="431"/>
      <c r="AR300" s="431"/>
      <c r="AS300" s="431"/>
      <c r="AT300" s="431"/>
      <c r="AU300" s="431"/>
      <c r="AV300" s="431"/>
      <c r="AW300" s="431"/>
      <c r="AX300" s="431"/>
      <c r="AY300" s="431"/>
      <c r="AZ300" s="431"/>
      <c r="BA300" s="431"/>
      <c r="BB300" s="431"/>
    </row>
    <row r="301" ht="15.0" customHeight="1">
      <c r="A301" s="431"/>
      <c r="B301" s="431"/>
      <c r="C301" s="431"/>
      <c r="D301" s="431"/>
      <c r="E301" s="431"/>
      <c r="F301" s="273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431"/>
      <c r="R301" s="431"/>
      <c r="S301" s="431"/>
      <c r="T301" s="431"/>
      <c r="U301" s="431"/>
      <c r="V301" s="431"/>
      <c r="W301" s="431"/>
      <c r="X301" s="431"/>
      <c r="Y301" s="431"/>
      <c r="Z301" s="431"/>
      <c r="AA301" s="431"/>
      <c r="AB301" s="431"/>
      <c r="AC301" s="431"/>
      <c r="AD301" s="431"/>
      <c r="AE301" s="431"/>
      <c r="AF301" s="431"/>
      <c r="AG301" s="431"/>
      <c r="AH301" s="431"/>
      <c r="AI301" s="431"/>
      <c r="AJ301" s="431"/>
      <c r="AK301" s="431"/>
      <c r="AL301" s="431"/>
      <c r="AM301" s="431"/>
      <c r="AN301" s="431"/>
      <c r="AO301" s="431"/>
      <c r="AP301" s="431"/>
      <c r="AQ301" s="431"/>
      <c r="AR301" s="431"/>
      <c r="AS301" s="431"/>
      <c r="AT301" s="431"/>
      <c r="AU301" s="431"/>
      <c r="AV301" s="431"/>
      <c r="AW301" s="431"/>
      <c r="AX301" s="431"/>
      <c r="AY301" s="431"/>
      <c r="AZ301" s="431"/>
      <c r="BA301" s="431"/>
      <c r="BB301" s="431"/>
    </row>
    <row r="302" ht="15.0" customHeight="1">
      <c r="A302" s="431"/>
      <c r="B302" s="431"/>
      <c r="C302" s="431"/>
      <c r="D302" s="431"/>
      <c r="E302" s="431"/>
      <c r="F302" s="273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431"/>
      <c r="R302" s="431"/>
      <c r="S302" s="431"/>
      <c r="T302" s="431"/>
      <c r="U302" s="431"/>
      <c r="V302" s="431"/>
      <c r="W302" s="431"/>
      <c r="X302" s="431"/>
      <c r="Y302" s="431"/>
      <c r="Z302" s="431"/>
      <c r="AA302" s="431"/>
      <c r="AB302" s="431"/>
      <c r="AC302" s="431"/>
      <c r="AD302" s="431"/>
      <c r="AE302" s="431"/>
      <c r="AF302" s="431"/>
      <c r="AG302" s="431"/>
      <c r="AH302" s="431"/>
      <c r="AI302" s="431"/>
      <c r="AJ302" s="431"/>
      <c r="AK302" s="431"/>
      <c r="AL302" s="431"/>
      <c r="AM302" s="431"/>
      <c r="AN302" s="431"/>
      <c r="AO302" s="431"/>
      <c r="AP302" s="431"/>
      <c r="AQ302" s="431"/>
      <c r="AR302" s="431"/>
      <c r="AS302" s="431"/>
      <c r="AT302" s="431"/>
      <c r="AU302" s="431"/>
      <c r="AV302" s="431"/>
      <c r="AW302" s="431"/>
      <c r="AX302" s="431"/>
      <c r="AY302" s="431"/>
      <c r="AZ302" s="431"/>
      <c r="BA302" s="431"/>
      <c r="BB302" s="431"/>
    </row>
    <row r="303" ht="15.0" customHeight="1">
      <c r="A303" s="431"/>
      <c r="B303" s="431"/>
      <c r="C303" s="431"/>
      <c r="D303" s="431"/>
      <c r="E303" s="431"/>
      <c r="F303" s="273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431"/>
      <c r="R303" s="431"/>
      <c r="S303" s="431"/>
      <c r="T303" s="431"/>
      <c r="U303" s="431"/>
      <c r="V303" s="431"/>
      <c r="W303" s="431"/>
      <c r="X303" s="431"/>
      <c r="Y303" s="431"/>
      <c r="Z303" s="431"/>
      <c r="AA303" s="431"/>
      <c r="AB303" s="431"/>
      <c r="AC303" s="431"/>
      <c r="AD303" s="431"/>
      <c r="AE303" s="431"/>
      <c r="AF303" s="431"/>
      <c r="AG303" s="431"/>
      <c r="AH303" s="431"/>
      <c r="AI303" s="431"/>
      <c r="AJ303" s="431"/>
      <c r="AK303" s="431"/>
      <c r="AL303" s="431"/>
      <c r="AM303" s="431"/>
      <c r="AN303" s="431"/>
      <c r="AO303" s="431"/>
      <c r="AP303" s="431"/>
      <c r="AQ303" s="431"/>
      <c r="AR303" s="431"/>
      <c r="AS303" s="431"/>
      <c r="AT303" s="431"/>
      <c r="AU303" s="431"/>
      <c r="AV303" s="431"/>
      <c r="AW303" s="431"/>
      <c r="AX303" s="431"/>
      <c r="AY303" s="431"/>
      <c r="AZ303" s="431"/>
      <c r="BA303" s="431"/>
      <c r="BB303" s="431"/>
    </row>
    <row r="304" ht="15.0" customHeight="1">
      <c r="A304" s="431"/>
      <c r="B304" s="431"/>
      <c r="C304" s="431"/>
      <c r="D304" s="431"/>
      <c r="E304" s="431"/>
      <c r="F304" s="273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431"/>
      <c r="R304" s="431"/>
      <c r="S304" s="431"/>
      <c r="T304" s="431"/>
      <c r="U304" s="431"/>
      <c r="V304" s="431"/>
      <c r="W304" s="431"/>
      <c r="X304" s="431"/>
      <c r="Y304" s="431"/>
      <c r="Z304" s="431"/>
      <c r="AA304" s="431"/>
      <c r="AB304" s="431"/>
      <c r="AC304" s="431"/>
      <c r="AD304" s="431"/>
      <c r="AE304" s="431"/>
      <c r="AF304" s="431"/>
      <c r="AG304" s="431"/>
      <c r="AH304" s="431"/>
      <c r="AI304" s="431"/>
      <c r="AJ304" s="431"/>
      <c r="AK304" s="431"/>
      <c r="AL304" s="431"/>
      <c r="AM304" s="431"/>
      <c r="AN304" s="431"/>
      <c r="AO304" s="431"/>
      <c r="AP304" s="431"/>
      <c r="AQ304" s="431"/>
      <c r="AR304" s="431"/>
      <c r="AS304" s="431"/>
      <c r="AT304" s="431"/>
      <c r="AU304" s="431"/>
      <c r="AV304" s="431"/>
      <c r="AW304" s="431"/>
      <c r="AX304" s="431"/>
      <c r="AY304" s="431"/>
      <c r="AZ304" s="431"/>
      <c r="BA304" s="431"/>
      <c r="BB304" s="431"/>
    </row>
    <row r="305" ht="15.0" customHeight="1">
      <c r="A305" s="431"/>
      <c r="B305" s="431"/>
      <c r="C305" s="431"/>
      <c r="D305" s="431"/>
      <c r="E305" s="431"/>
      <c r="F305" s="273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431"/>
      <c r="R305" s="431"/>
      <c r="S305" s="431"/>
      <c r="T305" s="431"/>
      <c r="U305" s="431"/>
      <c r="V305" s="431"/>
      <c r="W305" s="431"/>
      <c r="X305" s="431"/>
      <c r="Y305" s="431"/>
      <c r="Z305" s="431"/>
      <c r="AA305" s="431"/>
      <c r="AB305" s="431"/>
      <c r="AC305" s="431"/>
      <c r="AD305" s="431"/>
      <c r="AE305" s="431"/>
      <c r="AF305" s="431"/>
      <c r="AG305" s="431"/>
      <c r="AH305" s="431"/>
      <c r="AI305" s="431"/>
      <c r="AJ305" s="431"/>
      <c r="AK305" s="431"/>
      <c r="AL305" s="431"/>
      <c r="AM305" s="431"/>
      <c r="AN305" s="431"/>
      <c r="AO305" s="431"/>
      <c r="AP305" s="431"/>
      <c r="AQ305" s="431"/>
      <c r="AR305" s="431"/>
      <c r="AS305" s="431"/>
      <c r="AT305" s="431"/>
      <c r="AU305" s="431"/>
      <c r="AV305" s="431"/>
      <c r="AW305" s="431"/>
      <c r="AX305" s="431"/>
      <c r="AY305" s="431"/>
      <c r="AZ305" s="431"/>
      <c r="BA305" s="431"/>
      <c r="BB305" s="431"/>
    </row>
    <row r="306" ht="15.0" customHeight="1">
      <c r="A306" s="431"/>
      <c r="B306" s="431"/>
      <c r="C306" s="431"/>
      <c r="D306" s="431"/>
      <c r="E306" s="431"/>
      <c r="F306" s="273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431"/>
      <c r="R306" s="431"/>
      <c r="S306" s="431"/>
      <c r="T306" s="431"/>
      <c r="U306" s="431"/>
      <c r="V306" s="431"/>
      <c r="W306" s="431"/>
      <c r="X306" s="431"/>
      <c r="Y306" s="431"/>
      <c r="Z306" s="431"/>
      <c r="AA306" s="431"/>
      <c r="AB306" s="431"/>
      <c r="AC306" s="431"/>
      <c r="AD306" s="431"/>
      <c r="AE306" s="431"/>
      <c r="AF306" s="431"/>
      <c r="AG306" s="431"/>
      <c r="AH306" s="431"/>
      <c r="AI306" s="431"/>
      <c r="AJ306" s="431"/>
      <c r="AK306" s="431"/>
      <c r="AL306" s="431"/>
      <c r="AM306" s="431"/>
      <c r="AN306" s="431"/>
      <c r="AO306" s="431"/>
      <c r="AP306" s="431"/>
      <c r="AQ306" s="431"/>
      <c r="AR306" s="431"/>
      <c r="AS306" s="431"/>
      <c r="AT306" s="431"/>
      <c r="AU306" s="431"/>
      <c r="AV306" s="431"/>
      <c r="AW306" s="431"/>
      <c r="AX306" s="431"/>
      <c r="AY306" s="431"/>
      <c r="AZ306" s="431"/>
      <c r="BA306" s="431"/>
      <c r="BB306" s="431"/>
    </row>
    <row r="307" ht="15.0" customHeight="1">
      <c r="A307" s="431"/>
      <c r="B307" s="431"/>
      <c r="C307" s="431"/>
      <c r="D307" s="431"/>
      <c r="E307" s="431"/>
      <c r="F307" s="273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431"/>
      <c r="R307" s="431"/>
      <c r="S307" s="431"/>
      <c r="T307" s="431"/>
      <c r="U307" s="431"/>
      <c r="V307" s="431"/>
      <c r="W307" s="431"/>
      <c r="X307" s="431"/>
      <c r="Y307" s="431"/>
      <c r="Z307" s="431"/>
      <c r="AA307" s="431"/>
      <c r="AB307" s="431"/>
      <c r="AC307" s="431"/>
      <c r="AD307" s="431"/>
      <c r="AE307" s="431"/>
      <c r="AF307" s="431"/>
      <c r="AG307" s="431"/>
      <c r="AH307" s="431"/>
      <c r="AI307" s="431"/>
      <c r="AJ307" s="431"/>
      <c r="AK307" s="431"/>
      <c r="AL307" s="431"/>
      <c r="AM307" s="431"/>
      <c r="AN307" s="431"/>
      <c r="AO307" s="431"/>
      <c r="AP307" s="431"/>
      <c r="AQ307" s="431"/>
      <c r="AR307" s="431"/>
      <c r="AS307" s="431"/>
      <c r="AT307" s="431"/>
      <c r="AU307" s="431"/>
      <c r="AV307" s="431"/>
      <c r="AW307" s="431"/>
      <c r="AX307" s="431"/>
      <c r="AY307" s="431"/>
      <c r="AZ307" s="431"/>
      <c r="BA307" s="431"/>
      <c r="BB307" s="431"/>
    </row>
    <row r="308" ht="15.0" customHeight="1">
      <c r="A308" s="431"/>
      <c r="B308" s="431"/>
      <c r="C308" s="431"/>
      <c r="D308" s="431"/>
      <c r="E308" s="431"/>
      <c r="F308" s="273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431"/>
      <c r="R308" s="431"/>
      <c r="S308" s="431"/>
      <c r="T308" s="431"/>
      <c r="U308" s="431"/>
      <c r="V308" s="431"/>
      <c r="W308" s="431"/>
      <c r="X308" s="431"/>
      <c r="Y308" s="431"/>
      <c r="Z308" s="431"/>
      <c r="AA308" s="431"/>
      <c r="AB308" s="431"/>
      <c r="AC308" s="431"/>
      <c r="AD308" s="431"/>
      <c r="AE308" s="431"/>
      <c r="AF308" s="431"/>
      <c r="AG308" s="431"/>
      <c r="AH308" s="431"/>
      <c r="AI308" s="431"/>
      <c r="AJ308" s="431"/>
      <c r="AK308" s="431"/>
      <c r="AL308" s="431"/>
      <c r="AM308" s="431"/>
      <c r="AN308" s="431"/>
      <c r="AO308" s="431"/>
      <c r="AP308" s="431"/>
      <c r="AQ308" s="431"/>
      <c r="AR308" s="431"/>
      <c r="AS308" s="431"/>
      <c r="AT308" s="431"/>
      <c r="AU308" s="431"/>
      <c r="AV308" s="431"/>
      <c r="AW308" s="431"/>
      <c r="AX308" s="431"/>
      <c r="AY308" s="431"/>
      <c r="AZ308" s="431"/>
      <c r="BA308" s="431"/>
      <c r="BB308" s="431"/>
    </row>
    <row r="309" ht="15.0" customHeight="1">
      <c r="A309" s="431"/>
      <c r="B309" s="431"/>
      <c r="C309" s="431"/>
      <c r="D309" s="431"/>
      <c r="E309" s="431"/>
      <c r="F309" s="273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431"/>
      <c r="R309" s="431"/>
      <c r="S309" s="431"/>
      <c r="T309" s="431"/>
      <c r="U309" s="431"/>
      <c r="V309" s="431"/>
      <c r="W309" s="431"/>
      <c r="X309" s="431"/>
      <c r="Y309" s="431"/>
      <c r="Z309" s="431"/>
      <c r="AA309" s="431"/>
      <c r="AB309" s="431"/>
      <c r="AC309" s="431"/>
      <c r="AD309" s="431"/>
      <c r="AE309" s="431"/>
      <c r="AF309" s="431"/>
      <c r="AG309" s="431"/>
      <c r="AH309" s="431"/>
      <c r="AI309" s="431"/>
      <c r="AJ309" s="431"/>
      <c r="AK309" s="431"/>
      <c r="AL309" s="431"/>
      <c r="AM309" s="431"/>
      <c r="AN309" s="431"/>
      <c r="AO309" s="431"/>
      <c r="AP309" s="431"/>
      <c r="AQ309" s="431"/>
      <c r="AR309" s="431"/>
      <c r="AS309" s="431"/>
      <c r="AT309" s="431"/>
      <c r="AU309" s="431"/>
      <c r="AV309" s="431"/>
      <c r="AW309" s="431"/>
      <c r="AX309" s="431"/>
      <c r="AY309" s="431"/>
      <c r="AZ309" s="431"/>
      <c r="BA309" s="431"/>
      <c r="BB309" s="431"/>
    </row>
    <row r="310" ht="15.0" customHeight="1">
      <c r="A310" s="431"/>
      <c r="B310" s="431"/>
      <c r="C310" s="431"/>
      <c r="D310" s="431"/>
      <c r="E310" s="431"/>
      <c r="F310" s="273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431"/>
      <c r="R310" s="431"/>
      <c r="S310" s="431"/>
      <c r="T310" s="431"/>
      <c r="U310" s="431"/>
      <c r="V310" s="431"/>
      <c r="W310" s="431"/>
      <c r="X310" s="431"/>
      <c r="Y310" s="431"/>
      <c r="Z310" s="431"/>
      <c r="AA310" s="431"/>
      <c r="AB310" s="431"/>
      <c r="AC310" s="431"/>
      <c r="AD310" s="431"/>
      <c r="AE310" s="431"/>
      <c r="AF310" s="431"/>
      <c r="AG310" s="431"/>
      <c r="AH310" s="431"/>
      <c r="AI310" s="431"/>
      <c r="AJ310" s="431"/>
      <c r="AK310" s="431"/>
      <c r="AL310" s="431"/>
      <c r="AM310" s="431"/>
      <c r="AN310" s="431"/>
      <c r="AO310" s="431"/>
      <c r="AP310" s="431"/>
      <c r="AQ310" s="431"/>
      <c r="AR310" s="431"/>
      <c r="AS310" s="431"/>
      <c r="AT310" s="431"/>
      <c r="AU310" s="431"/>
      <c r="AV310" s="431"/>
      <c r="AW310" s="431"/>
      <c r="AX310" s="431"/>
      <c r="AY310" s="431"/>
      <c r="AZ310" s="431"/>
      <c r="BA310" s="431"/>
      <c r="BB310" s="431"/>
    </row>
    <row r="311" ht="15.0" customHeight="1">
      <c r="A311" s="431"/>
      <c r="B311" s="431"/>
      <c r="C311" s="431"/>
      <c r="D311" s="431"/>
      <c r="E311" s="431"/>
      <c r="F311" s="273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431"/>
      <c r="R311" s="431"/>
      <c r="S311" s="431"/>
      <c r="T311" s="431"/>
      <c r="U311" s="431"/>
      <c r="V311" s="431"/>
      <c r="W311" s="431"/>
      <c r="X311" s="431"/>
      <c r="Y311" s="431"/>
      <c r="Z311" s="431"/>
      <c r="AA311" s="431"/>
      <c r="AB311" s="431"/>
      <c r="AC311" s="431"/>
      <c r="AD311" s="431"/>
      <c r="AE311" s="431"/>
      <c r="AF311" s="431"/>
      <c r="AG311" s="431"/>
      <c r="AH311" s="431"/>
      <c r="AI311" s="431"/>
      <c r="AJ311" s="431"/>
      <c r="AK311" s="431"/>
      <c r="AL311" s="431"/>
      <c r="AM311" s="431"/>
      <c r="AN311" s="431"/>
      <c r="AO311" s="431"/>
      <c r="AP311" s="431"/>
      <c r="AQ311" s="431"/>
      <c r="AR311" s="431"/>
      <c r="AS311" s="431"/>
      <c r="AT311" s="431"/>
      <c r="AU311" s="431"/>
      <c r="AV311" s="431"/>
      <c r="AW311" s="431"/>
      <c r="AX311" s="431"/>
      <c r="AY311" s="431"/>
      <c r="AZ311" s="431"/>
      <c r="BA311" s="431"/>
      <c r="BB311" s="431"/>
    </row>
    <row r="312" ht="15.0" customHeight="1">
      <c r="A312" s="431"/>
      <c r="B312" s="431"/>
      <c r="C312" s="431"/>
      <c r="D312" s="431"/>
      <c r="E312" s="431"/>
      <c r="F312" s="273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431"/>
      <c r="R312" s="431"/>
      <c r="S312" s="431"/>
      <c r="T312" s="431"/>
      <c r="U312" s="431"/>
      <c r="V312" s="431"/>
      <c r="W312" s="431"/>
      <c r="X312" s="431"/>
      <c r="Y312" s="431"/>
      <c r="Z312" s="431"/>
      <c r="AA312" s="431"/>
      <c r="AB312" s="431"/>
      <c r="AC312" s="431"/>
      <c r="AD312" s="431"/>
      <c r="AE312" s="431"/>
      <c r="AF312" s="431"/>
      <c r="AG312" s="431"/>
      <c r="AH312" s="431"/>
      <c r="AI312" s="431"/>
      <c r="AJ312" s="431"/>
      <c r="AK312" s="431"/>
      <c r="AL312" s="431"/>
      <c r="AM312" s="431"/>
      <c r="AN312" s="431"/>
      <c r="AO312" s="431"/>
      <c r="AP312" s="431"/>
      <c r="AQ312" s="431"/>
      <c r="AR312" s="431"/>
      <c r="AS312" s="431"/>
      <c r="AT312" s="431"/>
      <c r="AU312" s="431"/>
      <c r="AV312" s="431"/>
      <c r="AW312" s="431"/>
      <c r="AX312" s="431"/>
      <c r="AY312" s="431"/>
      <c r="AZ312" s="431"/>
      <c r="BA312" s="431"/>
      <c r="BB312" s="431"/>
    </row>
    <row r="313" ht="15.0" customHeight="1">
      <c r="A313" s="431"/>
      <c r="B313" s="431"/>
      <c r="C313" s="431"/>
      <c r="D313" s="431"/>
      <c r="E313" s="431"/>
      <c r="F313" s="273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431"/>
      <c r="R313" s="431"/>
      <c r="S313" s="431"/>
      <c r="T313" s="431"/>
      <c r="U313" s="431"/>
      <c r="V313" s="431"/>
      <c r="W313" s="431"/>
      <c r="X313" s="431"/>
      <c r="Y313" s="431"/>
      <c r="Z313" s="431"/>
      <c r="AA313" s="431"/>
      <c r="AB313" s="431"/>
      <c r="AC313" s="431"/>
      <c r="AD313" s="431"/>
      <c r="AE313" s="431"/>
      <c r="AF313" s="431"/>
      <c r="AG313" s="431"/>
      <c r="AH313" s="431"/>
      <c r="AI313" s="431"/>
      <c r="AJ313" s="431"/>
      <c r="AK313" s="431"/>
      <c r="AL313" s="431"/>
      <c r="AM313" s="431"/>
      <c r="AN313" s="431"/>
      <c r="AO313" s="431"/>
      <c r="AP313" s="431"/>
      <c r="AQ313" s="431"/>
      <c r="AR313" s="431"/>
      <c r="AS313" s="431"/>
      <c r="AT313" s="431"/>
      <c r="AU313" s="431"/>
      <c r="AV313" s="431"/>
      <c r="AW313" s="431"/>
      <c r="AX313" s="431"/>
      <c r="AY313" s="431"/>
      <c r="AZ313" s="431"/>
      <c r="BA313" s="431"/>
      <c r="BB313" s="431"/>
    </row>
    <row r="314" ht="15.0" customHeight="1">
      <c r="A314" s="431"/>
      <c r="B314" s="431"/>
      <c r="C314" s="431"/>
      <c r="D314" s="431"/>
      <c r="E314" s="431"/>
      <c r="F314" s="273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431"/>
      <c r="R314" s="431"/>
      <c r="S314" s="431"/>
      <c r="T314" s="431"/>
      <c r="U314" s="431"/>
      <c r="V314" s="431"/>
      <c r="W314" s="431"/>
      <c r="X314" s="431"/>
      <c r="Y314" s="431"/>
      <c r="Z314" s="431"/>
      <c r="AA314" s="431"/>
      <c r="AB314" s="431"/>
      <c r="AC314" s="431"/>
      <c r="AD314" s="431"/>
      <c r="AE314" s="431"/>
      <c r="AF314" s="431"/>
      <c r="AG314" s="431"/>
      <c r="AH314" s="431"/>
      <c r="AI314" s="431"/>
      <c r="AJ314" s="431"/>
      <c r="AK314" s="431"/>
      <c r="AL314" s="431"/>
      <c r="AM314" s="431"/>
      <c r="AN314" s="431"/>
      <c r="AO314" s="431"/>
      <c r="AP314" s="431"/>
      <c r="AQ314" s="431"/>
      <c r="AR314" s="431"/>
      <c r="AS314" s="431"/>
      <c r="AT314" s="431"/>
      <c r="AU314" s="431"/>
      <c r="AV314" s="431"/>
      <c r="AW314" s="431"/>
      <c r="AX314" s="431"/>
      <c r="AY314" s="431"/>
      <c r="AZ314" s="431"/>
      <c r="BA314" s="431"/>
      <c r="BB314" s="431"/>
    </row>
    <row r="315" ht="15.0" customHeight="1">
      <c r="A315" s="431"/>
      <c r="B315" s="431"/>
      <c r="C315" s="431"/>
      <c r="D315" s="431"/>
      <c r="E315" s="431"/>
      <c r="F315" s="273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431"/>
      <c r="R315" s="431"/>
      <c r="S315" s="431"/>
      <c r="T315" s="431"/>
      <c r="U315" s="431"/>
      <c r="V315" s="431"/>
      <c r="W315" s="431"/>
      <c r="X315" s="431"/>
      <c r="Y315" s="431"/>
      <c r="Z315" s="431"/>
      <c r="AA315" s="431"/>
      <c r="AB315" s="431"/>
      <c r="AC315" s="431"/>
      <c r="AD315" s="431"/>
      <c r="AE315" s="431"/>
      <c r="AF315" s="431"/>
      <c r="AG315" s="431"/>
      <c r="AH315" s="431"/>
      <c r="AI315" s="431"/>
      <c r="AJ315" s="431"/>
      <c r="AK315" s="431"/>
      <c r="AL315" s="431"/>
      <c r="AM315" s="431"/>
      <c r="AN315" s="431"/>
      <c r="AO315" s="431"/>
      <c r="AP315" s="431"/>
      <c r="AQ315" s="431"/>
      <c r="AR315" s="431"/>
      <c r="AS315" s="431"/>
      <c r="AT315" s="431"/>
      <c r="AU315" s="431"/>
      <c r="AV315" s="431"/>
      <c r="AW315" s="431"/>
      <c r="AX315" s="431"/>
      <c r="AY315" s="431"/>
      <c r="AZ315" s="431"/>
      <c r="BA315" s="431"/>
      <c r="BB315" s="431"/>
    </row>
    <row r="316" ht="15.0" customHeight="1">
      <c r="A316" s="431"/>
      <c r="B316" s="431"/>
      <c r="C316" s="431"/>
      <c r="D316" s="431"/>
      <c r="E316" s="431"/>
      <c r="F316" s="273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431"/>
      <c r="R316" s="431"/>
      <c r="S316" s="431"/>
      <c r="T316" s="431"/>
      <c r="U316" s="431"/>
      <c r="V316" s="431"/>
      <c r="W316" s="431"/>
      <c r="X316" s="431"/>
      <c r="Y316" s="431"/>
      <c r="Z316" s="431"/>
      <c r="AA316" s="431"/>
      <c r="AB316" s="431"/>
      <c r="AC316" s="431"/>
      <c r="AD316" s="431"/>
      <c r="AE316" s="431"/>
      <c r="AF316" s="431"/>
      <c r="AG316" s="431"/>
      <c r="AH316" s="431"/>
      <c r="AI316" s="431"/>
      <c r="AJ316" s="431"/>
      <c r="AK316" s="431"/>
      <c r="AL316" s="431"/>
      <c r="AM316" s="431"/>
      <c r="AN316" s="431"/>
      <c r="AO316" s="431"/>
      <c r="AP316" s="431"/>
      <c r="AQ316" s="431"/>
      <c r="AR316" s="431"/>
      <c r="AS316" s="431"/>
      <c r="AT316" s="431"/>
      <c r="AU316" s="431"/>
      <c r="AV316" s="431"/>
      <c r="AW316" s="431"/>
      <c r="AX316" s="431"/>
      <c r="AY316" s="431"/>
      <c r="AZ316" s="431"/>
      <c r="BA316" s="431"/>
      <c r="BB316" s="431"/>
    </row>
    <row r="317" ht="15.0" customHeight="1">
      <c r="A317" s="431"/>
      <c r="B317" s="431"/>
      <c r="C317" s="431"/>
      <c r="D317" s="431"/>
      <c r="E317" s="431"/>
      <c r="F317" s="273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431"/>
      <c r="R317" s="431"/>
      <c r="S317" s="431"/>
      <c r="T317" s="431"/>
      <c r="U317" s="431"/>
      <c r="V317" s="431"/>
      <c r="W317" s="431"/>
      <c r="X317" s="431"/>
      <c r="Y317" s="431"/>
      <c r="Z317" s="431"/>
      <c r="AA317" s="431"/>
      <c r="AB317" s="431"/>
      <c r="AC317" s="431"/>
      <c r="AD317" s="431"/>
      <c r="AE317" s="431"/>
      <c r="AF317" s="431"/>
      <c r="AG317" s="431"/>
      <c r="AH317" s="431"/>
      <c r="AI317" s="431"/>
      <c r="AJ317" s="431"/>
      <c r="AK317" s="431"/>
      <c r="AL317" s="431"/>
      <c r="AM317" s="431"/>
      <c r="AN317" s="431"/>
      <c r="AO317" s="431"/>
      <c r="AP317" s="431"/>
      <c r="AQ317" s="431"/>
      <c r="AR317" s="431"/>
      <c r="AS317" s="431"/>
      <c r="AT317" s="431"/>
      <c r="AU317" s="431"/>
      <c r="AV317" s="431"/>
      <c r="AW317" s="431"/>
      <c r="AX317" s="431"/>
      <c r="AY317" s="431"/>
      <c r="AZ317" s="431"/>
      <c r="BA317" s="431"/>
      <c r="BB317" s="431"/>
    </row>
    <row r="318" ht="15.0" customHeight="1">
      <c r="A318" s="431"/>
      <c r="B318" s="431"/>
      <c r="C318" s="431"/>
      <c r="D318" s="431"/>
      <c r="E318" s="431"/>
      <c r="F318" s="273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431"/>
      <c r="R318" s="431"/>
      <c r="S318" s="431"/>
      <c r="T318" s="431"/>
      <c r="U318" s="431"/>
      <c r="V318" s="431"/>
      <c r="W318" s="431"/>
      <c r="X318" s="431"/>
      <c r="Y318" s="431"/>
      <c r="Z318" s="431"/>
      <c r="AA318" s="431"/>
      <c r="AB318" s="431"/>
      <c r="AC318" s="431"/>
      <c r="AD318" s="431"/>
      <c r="AE318" s="431"/>
      <c r="AF318" s="431"/>
      <c r="AG318" s="431"/>
      <c r="AH318" s="431"/>
      <c r="AI318" s="431"/>
      <c r="AJ318" s="431"/>
      <c r="AK318" s="431"/>
      <c r="AL318" s="431"/>
      <c r="AM318" s="431"/>
      <c r="AN318" s="431"/>
      <c r="AO318" s="431"/>
      <c r="AP318" s="431"/>
      <c r="AQ318" s="431"/>
      <c r="AR318" s="431"/>
      <c r="AS318" s="431"/>
      <c r="AT318" s="431"/>
      <c r="AU318" s="431"/>
      <c r="AV318" s="431"/>
      <c r="AW318" s="431"/>
      <c r="AX318" s="431"/>
      <c r="AY318" s="431"/>
      <c r="AZ318" s="431"/>
      <c r="BA318" s="431"/>
      <c r="BB318" s="431"/>
    </row>
    <row r="319" ht="15.0" customHeight="1">
      <c r="A319" s="431"/>
      <c r="B319" s="431"/>
      <c r="C319" s="431"/>
      <c r="D319" s="431"/>
      <c r="E319" s="431"/>
      <c r="F319" s="273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431"/>
      <c r="R319" s="431"/>
      <c r="S319" s="431"/>
      <c r="T319" s="431"/>
      <c r="U319" s="431"/>
      <c r="V319" s="431"/>
      <c r="W319" s="431"/>
      <c r="X319" s="431"/>
      <c r="Y319" s="431"/>
      <c r="Z319" s="431"/>
      <c r="AA319" s="431"/>
      <c r="AB319" s="431"/>
      <c r="AC319" s="431"/>
      <c r="AD319" s="431"/>
      <c r="AE319" s="431"/>
      <c r="AF319" s="431"/>
      <c r="AG319" s="431"/>
      <c r="AH319" s="431"/>
      <c r="AI319" s="431"/>
      <c r="AJ319" s="431"/>
      <c r="AK319" s="431"/>
      <c r="AL319" s="431"/>
      <c r="AM319" s="431"/>
      <c r="AN319" s="431"/>
      <c r="AO319" s="431"/>
      <c r="AP319" s="431"/>
      <c r="AQ319" s="431"/>
      <c r="AR319" s="431"/>
      <c r="AS319" s="431"/>
      <c r="AT319" s="431"/>
      <c r="AU319" s="431"/>
      <c r="AV319" s="431"/>
      <c r="AW319" s="431"/>
      <c r="AX319" s="431"/>
      <c r="AY319" s="431"/>
      <c r="AZ319" s="431"/>
      <c r="BA319" s="431"/>
      <c r="BB319" s="431"/>
    </row>
    <row r="320" ht="15.0" customHeight="1">
      <c r="A320" s="431"/>
      <c r="B320" s="431"/>
      <c r="C320" s="431"/>
      <c r="D320" s="431"/>
      <c r="E320" s="431"/>
      <c r="F320" s="273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431"/>
      <c r="R320" s="431"/>
      <c r="S320" s="431"/>
      <c r="T320" s="431"/>
      <c r="U320" s="431"/>
      <c r="V320" s="431"/>
      <c r="W320" s="431"/>
      <c r="X320" s="431"/>
      <c r="Y320" s="431"/>
      <c r="Z320" s="431"/>
      <c r="AA320" s="431"/>
      <c r="AB320" s="431"/>
      <c r="AC320" s="431"/>
      <c r="AD320" s="431"/>
      <c r="AE320" s="431"/>
      <c r="AF320" s="431"/>
      <c r="AG320" s="431"/>
      <c r="AH320" s="431"/>
      <c r="AI320" s="431"/>
      <c r="AJ320" s="431"/>
      <c r="AK320" s="431"/>
      <c r="AL320" s="431"/>
      <c r="AM320" s="431"/>
      <c r="AN320" s="431"/>
      <c r="AO320" s="431"/>
      <c r="AP320" s="431"/>
      <c r="AQ320" s="431"/>
      <c r="AR320" s="431"/>
      <c r="AS320" s="431"/>
      <c r="AT320" s="431"/>
      <c r="AU320" s="431"/>
      <c r="AV320" s="431"/>
      <c r="AW320" s="431"/>
      <c r="AX320" s="431"/>
      <c r="AY320" s="431"/>
      <c r="AZ320" s="431"/>
      <c r="BA320" s="431"/>
      <c r="BB320" s="431"/>
    </row>
    <row r="321" ht="15.0" customHeight="1">
      <c r="A321" s="431"/>
      <c r="B321" s="431"/>
      <c r="C321" s="431"/>
      <c r="D321" s="431"/>
      <c r="E321" s="431"/>
      <c r="F321" s="273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431"/>
      <c r="R321" s="431"/>
      <c r="S321" s="431"/>
      <c r="T321" s="431"/>
      <c r="U321" s="431"/>
      <c r="V321" s="431"/>
      <c r="W321" s="431"/>
      <c r="X321" s="431"/>
      <c r="Y321" s="431"/>
      <c r="Z321" s="431"/>
      <c r="AA321" s="431"/>
      <c r="AB321" s="431"/>
      <c r="AC321" s="431"/>
      <c r="AD321" s="431"/>
      <c r="AE321" s="431"/>
      <c r="AF321" s="431"/>
      <c r="AG321" s="431"/>
      <c r="AH321" s="431"/>
      <c r="AI321" s="431"/>
      <c r="AJ321" s="431"/>
      <c r="AK321" s="431"/>
      <c r="AL321" s="431"/>
      <c r="AM321" s="431"/>
      <c r="AN321" s="431"/>
      <c r="AO321" s="431"/>
      <c r="AP321" s="431"/>
      <c r="AQ321" s="431"/>
      <c r="AR321" s="431"/>
      <c r="AS321" s="431"/>
      <c r="AT321" s="431"/>
      <c r="AU321" s="431"/>
      <c r="AV321" s="431"/>
      <c r="AW321" s="431"/>
      <c r="AX321" s="431"/>
      <c r="AY321" s="431"/>
      <c r="AZ321" s="431"/>
      <c r="BA321" s="431"/>
      <c r="BB321" s="431"/>
    </row>
    <row r="322" ht="15.0" customHeight="1">
      <c r="A322" s="431"/>
      <c r="B322" s="431"/>
      <c r="C322" s="431"/>
      <c r="D322" s="431"/>
      <c r="E322" s="431"/>
      <c r="F322" s="273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431"/>
      <c r="R322" s="431"/>
      <c r="S322" s="431"/>
      <c r="T322" s="431"/>
      <c r="U322" s="431"/>
      <c r="V322" s="431"/>
      <c r="W322" s="431"/>
      <c r="X322" s="431"/>
      <c r="Y322" s="431"/>
      <c r="Z322" s="431"/>
      <c r="AA322" s="431"/>
      <c r="AB322" s="431"/>
      <c r="AC322" s="431"/>
      <c r="AD322" s="431"/>
      <c r="AE322" s="431"/>
      <c r="AF322" s="431"/>
      <c r="AG322" s="431"/>
      <c r="AH322" s="431"/>
      <c r="AI322" s="431"/>
      <c r="AJ322" s="431"/>
      <c r="AK322" s="431"/>
      <c r="AL322" s="431"/>
      <c r="AM322" s="431"/>
      <c r="AN322" s="431"/>
      <c r="AO322" s="431"/>
      <c r="AP322" s="431"/>
      <c r="AQ322" s="431"/>
      <c r="AR322" s="431"/>
      <c r="AS322" s="431"/>
      <c r="AT322" s="431"/>
      <c r="AU322" s="431"/>
      <c r="AV322" s="431"/>
      <c r="AW322" s="431"/>
      <c r="AX322" s="431"/>
      <c r="AY322" s="431"/>
      <c r="AZ322" s="431"/>
      <c r="BA322" s="431"/>
      <c r="BB322" s="431"/>
    </row>
    <row r="323" ht="15.0" customHeight="1">
      <c r="A323" s="431"/>
      <c r="B323" s="431"/>
      <c r="C323" s="431"/>
      <c r="D323" s="431"/>
      <c r="E323" s="431"/>
      <c r="F323" s="273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431"/>
      <c r="R323" s="431"/>
      <c r="S323" s="431"/>
      <c r="T323" s="431"/>
      <c r="U323" s="431"/>
      <c r="V323" s="431"/>
      <c r="W323" s="431"/>
      <c r="X323" s="431"/>
      <c r="Y323" s="431"/>
      <c r="Z323" s="431"/>
      <c r="AA323" s="431"/>
      <c r="AB323" s="431"/>
      <c r="AC323" s="431"/>
      <c r="AD323" s="431"/>
      <c r="AE323" s="431"/>
      <c r="AF323" s="431"/>
      <c r="AG323" s="431"/>
      <c r="AH323" s="431"/>
      <c r="AI323" s="431"/>
      <c r="AJ323" s="431"/>
      <c r="AK323" s="431"/>
      <c r="AL323" s="431"/>
      <c r="AM323" s="431"/>
      <c r="AN323" s="431"/>
      <c r="AO323" s="431"/>
      <c r="AP323" s="431"/>
      <c r="AQ323" s="431"/>
      <c r="AR323" s="431"/>
      <c r="AS323" s="431"/>
      <c r="AT323" s="431"/>
      <c r="AU323" s="431"/>
      <c r="AV323" s="431"/>
      <c r="AW323" s="431"/>
      <c r="AX323" s="431"/>
      <c r="AY323" s="431"/>
      <c r="AZ323" s="431"/>
      <c r="BA323" s="431"/>
      <c r="BB323" s="431"/>
    </row>
    <row r="324" ht="15.0" customHeight="1">
      <c r="A324" s="431"/>
      <c r="B324" s="431"/>
      <c r="C324" s="431"/>
      <c r="D324" s="431"/>
      <c r="E324" s="431"/>
      <c r="F324" s="273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431"/>
      <c r="R324" s="431"/>
      <c r="S324" s="431"/>
      <c r="T324" s="431"/>
      <c r="U324" s="431"/>
      <c r="V324" s="431"/>
      <c r="W324" s="431"/>
      <c r="X324" s="431"/>
      <c r="Y324" s="431"/>
      <c r="Z324" s="431"/>
      <c r="AA324" s="431"/>
      <c r="AB324" s="431"/>
      <c r="AC324" s="431"/>
      <c r="AD324" s="431"/>
      <c r="AE324" s="431"/>
      <c r="AF324" s="431"/>
      <c r="AG324" s="431"/>
      <c r="AH324" s="431"/>
      <c r="AI324" s="431"/>
      <c r="AJ324" s="431"/>
      <c r="AK324" s="431"/>
      <c r="AL324" s="431"/>
      <c r="AM324" s="431"/>
      <c r="AN324" s="431"/>
      <c r="AO324" s="431"/>
      <c r="AP324" s="431"/>
      <c r="AQ324" s="431"/>
      <c r="AR324" s="431"/>
      <c r="AS324" s="431"/>
      <c r="AT324" s="431"/>
      <c r="AU324" s="431"/>
      <c r="AV324" s="431"/>
      <c r="AW324" s="431"/>
      <c r="AX324" s="431"/>
      <c r="AY324" s="431"/>
      <c r="AZ324" s="431"/>
      <c r="BA324" s="431"/>
      <c r="BB324" s="431"/>
    </row>
    <row r="325" ht="15.0" customHeight="1">
      <c r="A325" s="431"/>
      <c r="B325" s="431"/>
      <c r="C325" s="431"/>
      <c r="D325" s="431"/>
      <c r="E325" s="431"/>
      <c r="F325" s="273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431"/>
      <c r="R325" s="431"/>
      <c r="S325" s="431"/>
      <c r="T325" s="431"/>
      <c r="U325" s="431"/>
      <c r="V325" s="431"/>
      <c r="W325" s="431"/>
      <c r="X325" s="431"/>
      <c r="Y325" s="431"/>
      <c r="Z325" s="431"/>
      <c r="AA325" s="431"/>
      <c r="AB325" s="431"/>
      <c r="AC325" s="431"/>
      <c r="AD325" s="431"/>
      <c r="AE325" s="431"/>
      <c r="AF325" s="431"/>
      <c r="AG325" s="431"/>
      <c r="AH325" s="431"/>
      <c r="AI325" s="431"/>
      <c r="AJ325" s="431"/>
      <c r="AK325" s="431"/>
      <c r="AL325" s="431"/>
      <c r="AM325" s="431"/>
      <c r="AN325" s="431"/>
      <c r="AO325" s="431"/>
      <c r="AP325" s="431"/>
      <c r="AQ325" s="431"/>
      <c r="AR325" s="431"/>
      <c r="AS325" s="431"/>
      <c r="AT325" s="431"/>
      <c r="AU325" s="431"/>
      <c r="AV325" s="431"/>
      <c r="AW325" s="431"/>
      <c r="AX325" s="431"/>
      <c r="AY325" s="431"/>
      <c r="AZ325" s="431"/>
      <c r="BA325" s="431"/>
      <c r="BB325" s="431"/>
    </row>
    <row r="326" ht="15.0" customHeight="1">
      <c r="A326" s="431"/>
      <c r="B326" s="431"/>
      <c r="C326" s="431"/>
      <c r="D326" s="431"/>
      <c r="E326" s="431"/>
      <c r="F326" s="273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431"/>
      <c r="R326" s="431"/>
      <c r="S326" s="431"/>
      <c r="T326" s="431"/>
      <c r="U326" s="431"/>
      <c r="V326" s="431"/>
      <c r="W326" s="431"/>
      <c r="X326" s="431"/>
      <c r="Y326" s="431"/>
      <c r="Z326" s="431"/>
      <c r="AA326" s="431"/>
      <c r="AB326" s="431"/>
      <c r="AC326" s="431"/>
      <c r="AD326" s="431"/>
      <c r="AE326" s="431"/>
      <c r="AF326" s="431"/>
      <c r="AG326" s="431"/>
      <c r="AH326" s="431"/>
      <c r="AI326" s="431"/>
      <c r="AJ326" s="431"/>
      <c r="AK326" s="431"/>
      <c r="AL326" s="431"/>
      <c r="AM326" s="431"/>
      <c r="AN326" s="431"/>
      <c r="AO326" s="431"/>
      <c r="AP326" s="431"/>
      <c r="AQ326" s="431"/>
      <c r="AR326" s="431"/>
      <c r="AS326" s="431"/>
      <c r="AT326" s="431"/>
      <c r="AU326" s="431"/>
      <c r="AV326" s="431"/>
      <c r="AW326" s="431"/>
      <c r="AX326" s="431"/>
      <c r="AY326" s="431"/>
      <c r="AZ326" s="431"/>
      <c r="BA326" s="431"/>
      <c r="BB326" s="431"/>
    </row>
    <row r="327" ht="15.0" customHeight="1">
      <c r="A327" s="431"/>
      <c r="B327" s="431"/>
      <c r="C327" s="431"/>
      <c r="D327" s="431"/>
      <c r="E327" s="431"/>
      <c r="F327" s="273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431"/>
      <c r="R327" s="431"/>
      <c r="S327" s="431"/>
      <c r="T327" s="431"/>
      <c r="U327" s="431"/>
      <c r="V327" s="431"/>
      <c r="W327" s="431"/>
      <c r="X327" s="431"/>
      <c r="Y327" s="431"/>
      <c r="Z327" s="431"/>
      <c r="AA327" s="431"/>
      <c r="AB327" s="431"/>
      <c r="AC327" s="431"/>
      <c r="AD327" s="431"/>
      <c r="AE327" s="431"/>
      <c r="AF327" s="431"/>
      <c r="AG327" s="431"/>
      <c r="AH327" s="431"/>
      <c r="AI327" s="431"/>
      <c r="AJ327" s="431"/>
      <c r="AK327" s="431"/>
      <c r="AL327" s="431"/>
      <c r="AM327" s="431"/>
      <c r="AN327" s="431"/>
      <c r="AO327" s="431"/>
      <c r="AP327" s="431"/>
      <c r="AQ327" s="431"/>
      <c r="AR327" s="431"/>
      <c r="AS327" s="431"/>
      <c r="AT327" s="431"/>
      <c r="AU327" s="431"/>
      <c r="AV327" s="431"/>
      <c r="AW327" s="431"/>
      <c r="AX327" s="431"/>
      <c r="AY327" s="431"/>
      <c r="AZ327" s="431"/>
      <c r="BA327" s="431"/>
      <c r="BB327" s="431"/>
    </row>
    <row r="328" ht="15.0" customHeight="1">
      <c r="A328" s="431"/>
      <c r="B328" s="431"/>
      <c r="C328" s="431"/>
      <c r="D328" s="431"/>
      <c r="E328" s="431"/>
      <c r="F328" s="273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431"/>
      <c r="R328" s="431"/>
      <c r="S328" s="431"/>
      <c r="T328" s="431"/>
      <c r="U328" s="431"/>
      <c r="V328" s="431"/>
      <c r="W328" s="431"/>
      <c r="X328" s="431"/>
      <c r="Y328" s="431"/>
      <c r="Z328" s="431"/>
      <c r="AA328" s="431"/>
      <c r="AB328" s="431"/>
      <c r="AC328" s="431"/>
      <c r="AD328" s="431"/>
      <c r="AE328" s="431"/>
      <c r="AF328" s="431"/>
      <c r="AG328" s="431"/>
      <c r="AH328" s="431"/>
      <c r="AI328" s="431"/>
      <c r="AJ328" s="431"/>
      <c r="AK328" s="431"/>
      <c r="AL328" s="431"/>
      <c r="AM328" s="431"/>
      <c r="AN328" s="431"/>
      <c r="AO328" s="431"/>
      <c r="AP328" s="431"/>
      <c r="AQ328" s="431"/>
      <c r="AR328" s="431"/>
      <c r="AS328" s="431"/>
      <c r="AT328" s="431"/>
      <c r="AU328" s="431"/>
      <c r="AV328" s="431"/>
      <c r="AW328" s="431"/>
      <c r="AX328" s="431"/>
      <c r="AY328" s="431"/>
      <c r="AZ328" s="431"/>
      <c r="BA328" s="431"/>
      <c r="BB328" s="431"/>
    </row>
    <row r="329" ht="15.0" customHeight="1">
      <c r="A329" s="431"/>
      <c r="B329" s="431"/>
      <c r="C329" s="431"/>
      <c r="D329" s="431"/>
      <c r="E329" s="431"/>
      <c r="F329" s="273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431"/>
      <c r="R329" s="431"/>
      <c r="S329" s="431"/>
      <c r="T329" s="431"/>
      <c r="U329" s="431"/>
      <c r="V329" s="431"/>
      <c r="W329" s="431"/>
      <c r="X329" s="431"/>
      <c r="Y329" s="431"/>
      <c r="Z329" s="431"/>
      <c r="AA329" s="431"/>
      <c r="AB329" s="431"/>
      <c r="AC329" s="431"/>
      <c r="AD329" s="431"/>
      <c r="AE329" s="431"/>
      <c r="AF329" s="431"/>
      <c r="AG329" s="431"/>
      <c r="AH329" s="431"/>
      <c r="AI329" s="431"/>
      <c r="AJ329" s="431"/>
      <c r="AK329" s="431"/>
      <c r="AL329" s="431"/>
      <c r="AM329" s="431"/>
      <c r="AN329" s="431"/>
      <c r="AO329" s="431"/>
      <c r="AP329" s="431"/>
      <c r="AQ329" s="431"/>
      <c r="AR329" s="431"/>
      <c r="AS329" s="431"/>
      <c r="AT329" s="431"/>
      <c r="AU329" s="431"/>
      <c r="AV329" s="431"/>
      <c r="AW329" s="431"/>
      <c r="AX329" s="431"/>
      <c r="AY329" s="431"/>
      <c r="AZ329" s="431"/>
      <c r="BA329" s="431"/>
      <c r="BB329" s="431"/>
    </row>
    <row r="330" ht="15.0" customHeight="1">
      <c r="A330" s="431"/>
      <c r="B330" s="431"/>
      <c r="C330" s="431"/>
      <c r="D330" s="431"/>
      <c r="E330" s="431"/>
      <c r="F330" s="273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431"/>
      <c r="R330" s="431"/>
      <c r="S330" s="431"/>
      <c r="T330" s="431"/>
      <c r="U330" s="431"/>
      <c r="V330" s="431"/>
      <c r="W330" s="431"/>
      <c r="X330" s="431"/>
      <c r="Y330" s="431"/>
      <c r="Z330" s="431"/>
      <c r="AA330" s="431"/>
      <c r="AB330" s="431"/>
      <c r="AC330" s="431"/>
      <c r="AD330" s="431"/>
      <c r="AE330" s="431"/>
      <c r="AF330" s="431"/>
      <c r="AG330" s="431"/>
      <c r="AH330" s="431"/>
      <c r="AI330" s="431"/>
      <c r="AJ330" s="431"/>
      <c r="AK330" s="431"/>
      <c r="AL330" s="431"/>
      <c r="AM330" s="431"/>
      <c r="AN330" s="431"/>
      <c r="AO330" s="431"/>
      <c r="AP330" s="431"/>
      <c r="AQ330" s="431"/>
      <c r="AR330" s="431"/>
      <c r="AS330" s="431"/>
      <c r="AT330" s="431"/>
      <c r="AU330" s="431"/>
      <c r="AV330" s="431"/>
      <c r="AW330" s="431"/>
      <c r="AX330" s="431"/>
      <c r="AY330" s="431"/>
      <c r="AZ330" s="431"/>
      <c r="BA330" s="431"/>
      <c r="BB330" s="431"/>
    </row>
    <row r="331" ht="15.0" customHeight="1">
      <c r="A331" s="431"/>
      <c r="B331" s="431"/>
      <c r="C331" s="431"/>
      <c r="D331" s="431"/>
      <c r="E331" s="431"/>
      <c r="F331" s="273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431"/>
      <c r="R331" s="431"/>
      <c r="S331" s="431"/>
      <c r="T331" s="431"/>
      <c r="U331" s="431"/>
      <c r="V331" s="431"/>
      <c r="W331" s="431"/>
      <c r="X331" s="431"/>
      <c r="Y331" s="431"/>
      <c r="Z331" s="431"/>
      <c r="AA331" s="431"/>
      <c r="AB331" s="431"/>
      <c r="AC331" s="431"/>
      <c r="AD331" s="431"/>
      <c r="AE331" s="431"/>
      <c r="AF331" s="431"/>
      <c r="AG331" s="431"/>
      <c r="AH331" s="431"/>
      <c r="AI331" s="431"/>
      <c r="AJ331" s="431"/>
      <c r="AK331" s="431"/>
      <c r="AL331" s="431"/>
      <c r="AM331" s="431"/>
      <c r="AN331" s="431"/>
      <c r="AO331" s="431"/>
      <c r="AP331" s="431"/>
      <c r="AQ331" s="431"/>
      <c r="AR331" s="431"/>
      <c r="AS331" s="431"/>
      <c r="AT331" s="431"/>
      <c r="AU331" s="431"/>
      <c r="AV331" s="431"/>
      <c r="AW331" s="431"/>
      <c r="AX331" s="431"/>
      <c r="AY331" s="431"/>
      <c r="AZ331" s="431"/>
      <c r="BA331" s="431"/>
      <c r="BB331" s="431"/>
    </row>
    <row r="332" ht="15.0" customHeight="1">
      <c r="A332" s="431"/>
      <c r="B332" s="431"/>
      <c r="C332" s="431"/>
      <c r="D332" s="431"/>
      <c r="E332" s="431"/>
      <c r="F332" s="273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431"/>
      <c r="R332" s="431"/>
      <c r="S332" s="431"/>
      <c r="T332" s="431"/>
      <c r="U332" s="431"/>
      <c r="V332" s="431"/>
      <c r="W332" s="431"/>
      <c r="X332" s="431"/>
      <c r="Y332" s="431"/>
      <c r="Z332" s="431"/>
      <c r="AA332" s="431"/>
      <c r="AB332" s="431"/>
      <c r="AC332" s="431"/>
      <c r="AD332" s="431"/>
      <c r="AE332" s="431"/>
      <c r="AF332" s="431"/>
      <c r="AG332" s="431"/>
      <c r="AH332" s="431"/>
      <c r="AI332" s="431"/>
      <c r="AJ332" s="431"/>
      <c r="AK332" s="431"/>
      <c r="AL332" s="431"/>
      <c r="AM332" s="431"/>
      <c r="AN332" s="431"/>
      <c r="AO332" s="431"/>
      <c r="AP332" s="431"/>
      <c r="AQ332" s="431"/>
      <c r="AR332" s="431"/>
      <c r="AS332" s="431"/>
      <c r="AT332" s="431"/>
      <c r="AU332" s="431"/>
      <c r="AV332" s="431"/>
      <c r="AW332" s="431"/>
      <c r="AX332" s="431"/>
      <c r="AY332" s="431"/>
      <c r="AZ332" s="431"/>
      <c r="BA332" s="431"/>
      <c r="BB332" s="431"/>
    </row>
    <row r="333" ht="15.0" customHeight="1">
      <c r="A333" s="431"/>
      <c r="B333" s="431"/>
      <c r="C333" s="431"/>
      <c r="D333" s="431"/>
      <c r="E333" s="431"/>
      <c r="F333" s="273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431"/>
      <c r="R333" s="431"/>
      <c r="S333" s="431"/>
      <c r="T333" s="431"/>
      <c r="U333" s="431"/>
      <c r="V333" s="431"/>
      <c r="W333" s="431"/>
      <c r="X333" s="431"/>
      <c r="Y333" s="431"/>
      <c r="Z333" s="431"/>
      <c r="AA333" s="431"/>
      <c r="AB333" s="431"/>
      <c r="AC333" s="431"/>
      <c r="AD333" s="431"/>
      <c r="AE333" s="431"/>
      <c r="AF333" s="431"/>
      <c r="AG333" s="431"/>
      <c r="AH333" s="431"/>
      <c r="AI333" s="431"/>
      <c r="AJ333" s="431"/>
      <c r="AK333" s="431"/>
      <c r="AL333" s="431"/>
      <c r="AM333" s="431"/>
      <c r="AN333" s="431"/>
      <c r="AO333" s="431"/>
      <c r="AP333" s="431"/>
      <c r="AQ333" s="431"/>
      <c r="AR333" s="431"/>
      <c r="AS333" s="431"/>
      <c r="AT333" s="431"/>
      <c r="AU333" s="431"/>
      <c r="AV333" s="431"/>
      <c r="AW333" s="431"/>
      <c r="AX333" s="431"/>
      <c r="AY333" s="431"/>
      <c r="AZ333" s="431"/>
      <c r="BA333" s="431"/>
      <c r="BB333" s="431"/>
    </row>
    <row r="334" ht="15.0" customHeight="1">
      <c r="A334" s="431"/>
      <c r="B334" s="431"/>
      <c r="C334" s="431"/>
      <c r="D334" s="431"/>
      <c r="E334" s="431"/>
      <c r="F334" s="273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431"/>
      <c r="R334" s="431"/>
      <c r="S334" s="431"/>
      <c r="T334" s="431"/>
      <c r="U334" s="431"/>
      <c r="V334" s="431"/>
      <c r="W334" s="431"/>
      <c r="X334" s="431"/>
      <c r="Y334" s="431"/>
      <c r="Z334" s="431"/>
      <c r="AA334" s="431"/>
      <c r="AB334" s="431"/>
      <c r="AC334" s="431"/>
      <c r="AD334" s="431"/>
      <c r="AE334" s="431"/>
      <c r="AF334" s="431"/>
      <c r="AG334" s="431"/>
      <c r="AH334" s="431"/>
      <c r="AI334" s="431"/>
      <c r="AJ334" s="431"/>
      <c r="AK334" s="431"/>
      <c r="AL334" s="431"/>
      <c r="AM334" s="431"/>
      <c r="AN334" s="431"/>
      <c r="AO334" s="431"/>
      <c r="AP334" s="431"/>
      <c r="AQ334" s="431"/>
      <c r="AR334" s="431"/>
      <c r="AS334" s="431"/>
      <c r="AT334" s="431"/>
      <c r="AU334" s="431"/>
      <c r="AV334" s="431"/>
      <c r="AW334" s="431"/>
      <c r="AX334" s="431"/>
      <c r="AY334" s="431"/>
      <c r="AZ334" s="431"/>
      <c r="BA334" s="431"/>
      <c r="BB334" s="431"/>
    </row>
    <row r="335" ht="15.0" customHeight="1">
      <c r="A335" s="431"/>
      <c r="B335" s="431"/>
      <c r="C335" s="431"/>
      <c r="D335" s="431"/>
      <c r="E335" s="431"/>
      <c r="F335" s="273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431"/>
      <c r="R335" s="431"/>
      <c r="S335" s="431"/>
      <c r="T335" s="431"/>
      <c r="U335" s="431"/>
      <c r="V335" s="431"/>
      <c r="W335" s="431"/>
      <c r="X335" s="431"/>
      <c r="Y335" s="431"/>
      <c r="Z335" s="431"/>
      <c r="AA335" s="431"/>
      <c r="AB335" s="431"/>
      <c r="AC335" s="431"/>
      <c r="AD335" s="431"/>
      <c r="AE335" s="431"/>
      <c r="AF335" s="431"/>
      <c r="AG335" s="431"/>
      <c r="AH335" s="431"/>
      <c r="AI335" s="431"/>
      <c r="AJ335" s="431"/>
      <c r="AK335" s="431"/>
      <c r="AL335" s="431"/>
      <c r="AM335" s="431"/>
      <c r="AN335" s="431"/>
      <c r="AO335" s="431"/>
      <c r="AP335" s="431"/>
      <c r="AQ335" s="431"/>
      <c r="AR335" s="431"/>
      <c r="AS335" s="431"/>
      <c r="AT335" s="431"/>
      <c r="AU335" s="431"/>
      <c r="AV335" s="431"/>
      <c r="AW335" s="431"/>
      <c r="AX335" s="431"/>
      <c r="AY335" s="431"/>
      <c r="AZ335" s="431"/>
      <c r="BA335" s="431"/>
      <c r="BB335" s="431"/>
    </row>
    <row r="336" ht="15.0" customHeight="1">
      <c r="A336" s="431"/>
      <c r="B336" s="431"/>
      <c r="C336" s="431"/>
      <c r="D336" s="431"/>
      <c r="E336" s="431"/>
      <c r="F336" s="273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431"/>
      <c r="R336" s="431"/>
      <c r="S336" s="431"/>
      <c r="T336" s="431"/>
      <c r="U336" s="431"/>
      <c r="V336" s="431"/>
      <c r="W336" s="431"/>
      <c r="X336" s="431"/>
      <c r="Y336" s="431"/>
      <c r="Z336" s="431"/>
      <c r="AA336" s="431"/>
      <c r="AB336" s="431"/>
      <c r="AC336" s="431"/>
      <c r="AD336" s="431"/>
      <c r="AE336" s="431"/>
      <c r="AF336" s="431"/>
      <c r="AG336" s="431"/>
      <c r="AH336" s="431"/>
      <c r="AI336" s="431"/>
      <c r="AJ336" s="431"/>
      <c r="AK336" s="431"/>
      <c r="AL336" s="431"/>
      <c r="AM336" s="431"/>
      <c r="AN336" s="431"/>
      <c r="AO336" s="431"/>
      <c r="AP336" s="431"/>
      <c r="AQ336" s="431"/>
      <c r="AR336" s="431"/>
      <c r="AS336" s="431"/>
      <c r="AT336" s="431"/>
      <c r="AU336" s="431"/>
      <c r="AV336" s="431"/>
      <c r="AW336" s="431"/>
      <c r="AX336" s="431"/>
      <c r="AY336" s="431"/>
      <c r="AZ336" s="431"/>
      <c r="BA336" s="431"/>
      <c r="BB336" s="431"/>
    </row>
    <row r="337" ht="15.0" customHeight="1">
      <c r="A337" s="431"/>
      <c r="B337" s="431"/>
      <c r="C337" s="431"/>
      <c r="D337" s="431"/>
      <c r="E337" s="431"/>
      <c r="F337" s="273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431"/>
      <c r="R337" s="431"/>
      <c r="S337" s="431"/>
      <c r="T337" s="431"/>
      <c r="U337" s="431"/>
      <c r="V337" s="431"/>
      <c r="W337" s="431"/>
      <c r="X337" s="431"/>
      <c r="Y337" s="431"/>
      <c r="Z337" s="431"/>
      <c r="AA337" s="431"/>
      <c r="AB337" s="431"/>
      <c r="AC337" s="431"/>
      <c r="AD337" s="431"/>
      <c r="AE337" s="431"/>
      <c r="AF337" s="431"/>
      <c r="AG337" s="431"/>
      <c r="AH337" s="431"/>
      <c r="AI337" s="431"/>
      <c r="AJ337" s="431"/>
      <c r="AK337" s="431"/>
      <c r="AL337" s="431"/>
      <c r="AM337" s="431"/>
      <c r="AN337" s="431"/>
      <c r="AO337" s="431"/>
      <c r="AP337" s="431"/>
      <c r="AQ337" s="431"/>
      <c r="AR337" s="431"/>
      <c r="AS337" s="431"/>
      <c r="AT337" s="431"/>
      <c r="AU337" s="431"/>
      <c r="AV337" s="431"/>
      <c r="AW337" s="431"/>
      <c r="AX337" s="431"/>
      <c r="AY337" s="431"/>
      <c r="AZ337" s="431"/>
      <c r="BA337" s="431"/>
      <c r="BB337" s="431"/>
    </row>
    <row r="338" ht="15.0" customHeight="1">
      <c r="A338" s="431"/>
      <c r="B338" s="431"/>
      <c r="C338" s="431"/>
      <c r="D338" s="431"/>
      <c r="E338" s="431"/>
      <c r="F338" s="273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431"/>
      <c r="R338" s="431"/>
      <c r="S338" s="431"/>
      <c r="T338" s="431"/>
      <c r="U338" s="431"/>
      <c r="V338" s="431"/>
      <c r="W338" s="431"/>
      <c r="X338" s="431"/>
      <c r="Y338" s="431"/>
      <c r="Z338" s="431"/>
      <c r="AA338" s="431"/>
      <c r="AB338" s="431"/>
      <c r="AC338" s="431"/>
      <c r="AD338" s="431"/>
      <c r="AE338" s="431"/>
      <c r="AF338" s="431"/>
      <c r="AG338" s="431"/>
      <c r="AH338" s="431"/>
      <c r="AI338" s="431"/>
      <c r="AJ338" s="431"/>
      <c r="AK338" s="431"/>
      <c r="AL338" s="431"/>
      <c r="AM338" s="431"/>
      <c r="AN338" s="431"/>
      <c r="AO338" s="431"/>
      <c r="AP338" s="431"/>
      <c r="AQ338" s="431"/>
      <c r="AR338" s="431"/>
      <c r="AS338" s="431"/>
      <c r="AT338" s="431"/>
      <c r="AU338" s="431"/>
      <c r="AV338" s="431"/>
      <c r="AW338" s="431"/>
      <c r="AX338" s="431"/>
      <c r="AY338" s="431"/>
      <c r="AZ338" s="431"/>
      <c r="BA338" s="431"/>
      <c r="BB338" s="431"/>
    </row>
    <row r="339" ht="15.0" customHeight="1">
      <c r="A339" s="431"/>
      <c r="B339" s="431"/>
      <c r="C339" s="431"/>
      <c r="D339" s="431"/>
      <c r="E339" s="431"/>
      <c r="F339" s="273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431"/>
      <c r="R339" s="431"/>
      <c r="S339" s="431"/>
      <c r="T339" s="431"/>
      <c r="U339" s="431"/>
      <c r="V339" s="431"/>
      <c r="W339" s="431"/>
      <c r="X339" s="431"/>
      <c r="Y339" s="431"/>
      <c r="Z339" s="431"/>
      <c r="AA339" s="431"/>
      <c r="AB339" s="431"/>
      <c r="AC339" s="431"/>
      <c r="AD339" s="431"/>
      <c r="AE339" s="431"/>
      <c r="AF339" s="431"/>
      <c r="AG339" s="431"/>
      <c r="AH339" s="431"/>
      <c r="AI339" s="431"/>
      <c r="AJ339" s="431"/>
      <c r="AK339" s="431"/>
      <c r="AL339" s="431"/>
      <c r="AM339" s="431"/>
      <c r="AN339" s="431"/>
      <c r="AO339" s="431"/>
      <c r="AP339" s="431"/>
      <c r="AQ339" s="431"/>
      <c r="AR339" s="431"/>
      <c r="AS339" s="431"/>
      <c r="AT339" s="431"/>
      <c r="AU339" s="431"/>
      <c r="AV339" s="431"/>
      <c r="AW339" s="431"/>
      <c r="AX339" s="431"/>
      <c r="AY339" s="431"/>
      <c r="AZ339" s="431"/>
      <c r="BA339" s="431"/>
      <c r="BB339" s="431"/>
    </row>
    <row r="340" ht="15.0" customHeight="1">
      <c r="A340" s="431"/>
      <c r="B340" s="431"/>
      <c r="C340" s="431"/>
      <c r="D340" s="431"/>
      <c r="E340" s="431"/>
      <c r="F340" s="273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431"/>
      <c r="R340" s="431"/>
      <c r="S340" s="431"/>
      <c r="T340" s="431"/>
      <c r="U340" s="431"/>
      <c r="V340" s="431"/>
      <c r="W340" s="431"/>
      <c r="X340" s="431"/>
      <c r="Y340" s="431"/>
      <c r="Z340" s="431"/>
      <c r="AA340" s="431"/>
      <c r="AB340" s="431"/>
      <c r="AC340" s="431"/>
      <c r="AD340" s="431"/>
      <c r="AE340" s="431"/>
      <c r="AF340" s="431"/>
      <c r="AG340" s="431"/>
      <c r="AH340" s="431"/>
      <c r="AI340" s="431"/>
      <c r="AJ340" s="431"/>
      <c r="AK340" s="431"/>
      <c r="AL340" s="431"/>
      <c r="AM340" s="431"/>
      <c r="AN340" s="431"/>
      <c r="AO340" s="431"/>
      <c r="AP340" s="431"/>
      <c r="AQ340" s="431"/>
      <c r="AR340" s="431"/>
      <c r="AS340" s="431"/>
      <c r="AT340" s="431"/>
      <c r="AU340" s="431"/>
      <c r="AV340" s="431"/>
      <c r="AW340" s="431"/>
      <c r="AX340" s="431"/>
      <c r="AY340" s="431"/>
      <c r="AZ340" s="431"/>
      <c r="BA340" s="431"/>
      <c r="BB340" s="431"/>
    </row>
    <row r="341" ht="15.0" customHeight="1">
      <c r="A341" s="431"/>
      <c r="B341" s="431"/>
      <c r="C341" s="431"/>
      <c r="D341" s="431"/>
      <c r="E341" s="431"/>
      <c r="F341" s="273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431"/>
      <c r="R341" s="431"/>
      <c r="S341" s="431"/>
      <c r="T341" s="431"/>
      <c r="U341" s="431"/>
      <c r="V341" s="431"/>
      <c r="W341" s="431"/>
      <c r="X341" s="431"/>
      <c r="Y341" s="431"/>
      <c r="Z341" s="431"/>
      <c r="AA341" s="431"/>
      <c r="AB341" s="431"/>
      <c r="AC341" s="431"/>
      <c r="AD341" s="431"/>
      <c r="AE341" s="431"/>
      <c r="AF341" s="431"/>
      <c r="AG341" s="431"/>
      <c r="AH341" s="431"/>
      <c r="AI341" s="431"/>
      <c r="AJ341" s="431"/>
      <c r="AK341" s="431"/>
      <c r="AL341" s="431"/>
      <c r="AM341" s="431"/>
      <c r="AN341" s="431"/>
      <c r="AO341" s="431"/>
      <c r="AP341" s="431"/>
      <c r="AQ341" s="431"/>
      <c r="AR341" s="431"/>
      <c r="AS341" s="431"/>
      <c r="AT341" s="431"/>
      <c r="AU341" s="431"/>
      <c r="AV341" s="431"/>
      <c r="AW341" s="431"/>
      <c r="AX341" s="431"/>
      <c r="AY341" s="431"/>
      <c r="AZ341" s="431"/>
      <c r="BA341" s="431"/>
      <c r="BB341" s="431"/>
    </row>
    <row r="342" ht="15.0" customHeight="1">
      <c r="A342" s="431"/>
      <c r="B342" s="431"/>
      <c r="C342" s="431"/>
      <c r="D342" s="431"/>
      <c r="E342" s="431"/>
      <c r="F342" s="273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431"/>
      <c r="R342" s="431"/>
      <c r="S342" s="431"/>
      <c r="T342" s="431"/>
      <c r="U342" s="431"/>
      <c r="V342" s="431"/>
      <c r="W342" s="431"/>
      <c r="X342" s="431"/>
      <c r="Y342" s="431"/>
      <c r="Z342" s="431"/>
      <c r="AA342" s="431"/>
      <c r="AB342" s="431"/>
      <c r="AC342" s="431"/>
      <c r="AD342" s="431"/>
      <c r="AE342" s="431"/>
      <c r="AF342" s="431"/>
      <c r="AG342" s="431"/>
      <c r="AH342" s="431"/>
      <c r="AI342" s="431"/>
      <c r="AJ342" s="431"/>
      <c r="AK342" s="431"/>
      <c r="AL342" s="431"/>
      <c r="AM342" s="431"/>
      <c r="AN342" s="431"/>
      <c r="AO342" s="431"/>
      <c r="AP342" s="431"/>
      <c r="AQ342" s="431"/>
      <c r="AR342" s="431"/>
      <c r="AS342" s="431"/>
      <c r="AT342" s="431"/>
      <c r="AU342" s="431"/>
      <c r="AV342" s="431"/>
      <c r="AW342" s="431"/>
      <c r="AX342" s="431"/>
      <c r="AY342" s="431"/>
      <c r="AZ342" s="431"/>
      <c r="BA342" s="431"/>
      <c r="BB342" s="431"/>
    </row>
    <row r="343" ht="15.0" customHeight="1">
      <c r="A343" s="431"/>
      <c r="B343" s="431"/>
      <c r="C343" s="431"/>
      <c r="D343" s="431"/>
      <c r="E343" s="431"/>
      <c r="F343" s="273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431"/>
      <c r="R343" s="431"/>
      <c r="S343" s="431"/>
      <c r="T343" s="431"/>
      <c r="U343" s="431"/>
      <c r="V343" s="431"/>
      <c r="W343" s="431"/>
      <c r="X343" s="431"/>
      <c r="Y343" s="431"/>
      <c r="Z343" s="431"/>
      <c r="AA343" s="431"/>
      <c r="AB343" s="431"/>
      <c r="AC343" s="431"/>
      <c r="AD343" s="431"/>
      <c r="AE343" s="431"/>
      <c r="AF343" s="431"/>
      <c r="AG343" s="431"/>
      <c r="AH343" s="431"/>
      <c r="AI343" s="431"/>
      <c r="AJ343" s="431"/>
      <c r="AK343" s="431"/>
      <c r="AL343" s="431"/>
      <c r="AM343" s="431"/>
      <c r="AN343" s="431"/>
      <c r="AO343" s="431"/>
      <c r="AP343" s="431"/>
      <c r="AQ343" s="431"/>
      <c r="AR343" s="431"/>
      <c r="AS343" s="431"/>
      <c r="AT343" s="431"/>
      <c r="AU343" s="431"/>
      <c r="AV343" s="431"/>
      <c r="AW343" s="431"/>
      <c r="AX343" s="431"/>
      <c r="AY343" s="431"/>
      <c r="AZ343" s="431"/>
      <c r="BA343" s="431"/>
      <c r="BB343" s="431"/>
    </row>
    <row r="344" ht="15.0" customHeight="1">
      <c r="A344" s="431"/>
      <c r="B344" s="431"/>
      <c r="C344" s="431"/>
      <c r="D344" s="431"/>
      <c r="E344" s="431"/>
      <c r="F344" s="273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431"/>
      <c r="R344" s="431"/>
      <c r="S344" s="431"/>
      <c r="T344" s="431"/>
      <c r="U344" s="431"/>
      <c r="V344" s="431"/>
      <c r="W344" s="431"/>
      <c r="X344" s="431"/>
      <c r="Y344" s="431"/>
      <c r="Z344" s="431"/>
      <c r="AA344" s="431"/>
      <c r="AB344" s="431"/>
      <c r="AC344" s="431"/>
      <c r="AD344" s="431"/>
      <c r="AE344" s="431"/>
      <c r="AF344" s="431"/>
      <c r="AG344" s="431"/>
      <c r="AH344" s="431"/>
      <c r="AI344" s="431"/>
      <c r="AJ344" s="431"/>
      <c r="AK344" s="431"/>
      <c r="AL344" s="431"/>
      <c r="AM344" s="431"/>
      <c r="AN344" s="431"/>
      <c r="AO344" s="431"/>
      <c r="AP344" s="431"/>
      <c r="AQ344" s="431"/>
      <c r="AR344" s="431"/>
      <c r="AS344" s="431"/>
      <c r="AT344" s="431"/>
      <c r="AU344" s="431"/>
      <c r="AV344" s="431"/>
      <c r="AW344" s="431"/>
      <c r="AX344" s="431"/>
      <c r="AY344" s="431"/>
      <c r="AZ344" s="431"/>
      <c r="BA344" s="431"/>
      <c r="BB344" s="431"/>
    </row>
    <row r="345" ht="15.0" customHeight="1">
      <c r="A345" s="431"/>
      <c r="B345" s="431"/>
      <c r="C345" s="431"/>
      <c r="D345" s="431"/>
      <c r="E345" s="431"/>
      <c r="F345" s="273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431"/>
      <c r="R345" s="431"/>
      <c r="S345" s="431"/>
      <c r="T345" s="431"/>
      <c r="U345" s="431"/>
      <c r="V345" s="431"/>
      <c r="W345" s="431"/>
      <c r="X345" s="431"/>
      <c r="Y345" s="431"/>
      <c r="Z345" s="431"/>
      <c r="AA345" s="431"/>
      <c r="AB345" s="431"/>
      <c r="AC345" s="431"/>
      <c r="AD345" s="431"/>
      <c r="AE345" s="431"/>
      <c r="AF345" s="431"/>
      <c r="AG345" s="431"/>
      <c r="AH345" s="431"/>
      <c r="AI345" s="431"/>
      <c r="AJ345" s="431"/>
      <c r="AK345" s="431"/>
      <c r="AL345" s="431"/>
      <c r="AM345" s="431"/>
      <c r="AN345" s="431"/>
      <c r="AO345" s="431"/>
      <c r="AP345" s="431"/>
      <c r="AQ345" s="431"/>
      <c r="AR345" s="431"/>
      <c r="AS345" s="431"/>
      <c r="AT345" s="431"/>
      <c r="AU345" s="431"/>
      <c r="AV345" s="431"/>
      <c r="AW345" s="431"/>
      <c r="AX345" s="431"/>
      <c r="AY345" s="431"/>
      <c r="AZ345" s="431"/>
      <c r="BA345" s="431"/>
      <c r="BB345" s="431"/>
    </row>
    <row r="346" ht="15.0" customHeight="1">
      <c r="A346" s="431"/>
      <c r="B346" s="431"/>
      <c r="C346" s="431"/>
      <c r="D346" s="431"/>
      <c r="E346" s="431"/>
      <c r="F346" s="273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431"/>
      <c r="R346" s="431"/>
      <c r="S346" s="431"/>
      <c r="T346" s="431"/>
      <c r="U346" s="431"/>
      <c r="V346" s="431"/>
      <c r="W346" s="431"/>
      <c r="X346" s="431"/>
      <c r="Y346" s="431"/>
      <c r="Z346" s="431"/>
      <c r="AA346" s="431"/>
      <c r="AB346" s="431"/>
      <c r="AC346" s="431"/>
      <c r="AD346" s="431"/>
      <c r="AE346" s="431"/>
      <c r="AF346" s="431"/>
      <c r="AG346" s="431"/>
      <c r="AH346" s="431"/>
      <c r="AI346" s="431"/>
      <c r="AJ346" s="431"/>
      <c r="AK346" s="431"/>
      <c r="AL346" s="431"/>
      <c r="AM346" s="431"/>
      <c r="AN346" s="431"/>
      <c r="AO346" s="431"/>
      <c r="AP346" s="431"/>
      <c r="AQ346" s="431"/>
      <c r="AR346" s="431"/>
      <c r="AS346" s="431"/>
      <c r="AT346" s="431"/>
      <c r="AU346" s="431"/>
      <c r="AV346" s="431"/>
      <c r="AW346" s="431"/>
      <c r="AX346" s="431"/>
      <c r="AY346" s="431"/>
      <c r="AZ346" s="431"/>
      <c r="BA346" s="431"/>
      <c r="BB346" s="431"/>
    </row>
    <row r="347" ht="15.0" customHeight="1">
      <c r="A347" s="431"/>
      <c r="B347" s="431"/>
      <c r="C347" s="431"/>
      <c r="D347" s="431"/>
      <c r="E347" s="431"/>
      <c r="F347" s="273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431"/>
      <c r="R347" s="431"/>
      <c r="S347" s="431"/>
      <c r="T347" s="431"/>
      <c r="U347" s="431"/>
      <c r="V347" s="431"/>
      <c r="W347" s="431"/>
      <c r="X347" s="431"/>
      <c r="Y347" s="431"/>
      <c r="Z347" s="431"/>
      <c r="AA347" s="431"/>
      <c r="AB347" s="431"/>
      <c r="AC347" s="431"/>
      <c r="AD347" s="431"/>
      <c r="AE347" s="431"/>
      <c r="AF347" s="431"/>
      <c r="AG347" s="431"/>
      <c r="AH347" s="431"/>
      <c r="AI347" s="431"/>
      <c r="AJ347" s="431"/>
      <c r="AK347" s="431"/>
      <c r="AL347" s="431"/>
      <c r="AM347" s="431"/>
      <c r="AN347" s="431"/>
      <c r="AO347" s="431"/>
      <c r="AP347" s="431"/>
      <c r="AQ347" s="431"/>
      <c r="AR347" s="431"/>
      <c r="AS347" s="431"/>
      <c r="AT347" s="431"/>
      <c r="AU347" s="431"/>
      <c r="AV347" s="431"/>
      <c r="AW347" s="431"/>
      <c r="AX347" s="431"/>
      <c r="AY347" s="431"/>
      <c r="AZ347" s="431"/>
      <c r="BA347" s="431"/>
      <c r="BB347" s="431"/>
    </row>
    <row r="348" ht="15.0" customHeight="1">
      <c r="A348" s="431"/>
      <c r="B348" s="431"/>
      <c r="C348" s="431"/>
      <c r="D348" s="431"/>
      <c r="E348" s="431"/>
      <c r="F348" s="273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431"/>
      <c r="R348" s="431"/>
      <c r="S348" s="431"/>
      <c r="T348" s="431"/>
      <c r="U348" s="431"/>
      <c r="V348" s="431"/>
      <c r="W348" s="431"/>
      <c r="X348" s="431"/>
      <c r="Y348" s="431"/>
      <c r="Z348" s="431"/>
      <c r="AA348" s="431"/>
      <c r="AB348" s="431"/>
      <c r="AC348" s="431"/>
      <c r="AD348" s="431"/>
      <c r="AE348" s="431"/>
      <c r="AF348" s="431"/>
      <c r="AG348" s="431"/>
      <c r="AH348" s="431"/>
      <c r="AI348" s="431"/>
      <c r="AJ348" s="431"/>
      <c r="AK348" s="431"/>
      <c r="AL348" s="431"/>
      <c r="AM348" s="431"/>
      <c r="AN348" s="431"/>
      <c r="AO348" s="431"/>
      <c r="AP348" s="431"/>
      <c r="AQ348" s="431"/>
      <c r="AR348" s="431"/>
      <c r="AS348" s="431"/>
      <c r="AT348" s="431"/>
      <c r="AU348" s="431"/>
      <c r="AV348" s="431"/>
      <c r="AW348" s="431"/>
      <c r="AX348" s="431"/>
      <c r="AY348" s="431"/>
      <c r="AZ348" s="431"/>
      <c r="BA348" s="431"/>
      <c r="BB348" s="431"/>
    </row>
    <row r="349" ht="15.0" customHeight="1">
      <c r="A349" s="431"/>
      <c r="B349" s="431"/>
      <c r="C349" s="431"/>
      <c r="D349" s="431"/>
      <c r="E349" s="431"/>
      <c r="F349" s="273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431"/>
      <c r="R349" s="431"/>
      <c r="S349" s="431"/>
      <c r="T349" s="431"/>
      <c r="U349" s="431"/>
      <c r="V349" s="431"/>
      <c r="W349" s="431"/>
      <c r="X349" s="431"/>
      <c r="Y349" s="431"/>
      <c r="Z349" s="431"/>
      <c r="AA349" s="431"/>
      <c r="AB349" s="431"/>
      <c r="AC349" s="431"/>
      <c r="AD349" s="431"/>
      <c r="AE349" s="431"/>
      <c r="AF349" s="431"/>
      <c r="AG349" s="431"/>
      <c r="AH349" s="431"/>
      <c r="AI349" s="431"/>
      <c r="AJ349" s="431"/>
      <c r="AK349" s="431"/>
      <c r="AL349" s="431"/>
      <c r="AM349" s="431"/>
      <c r="AN349" s="431"/>
      <c r="AO349" s="431"/>
      <c r="AP349" s="431"/>
      <c r="AQ349" s="431"/>
      <c r="AR349" s="431"/>
      <c r="AS349" s="431"/>
      <c r="AT349" s="431"/>
      <c r="AU349" s="431"/>
      <c r="AV349" s="431"/>
      <c r="AW349" s="431"/>
      <c r="AX349" s="431"/>
      <c r="AY349" s="431"/>
      <c r="AZ349" s="431"/>
      <c r="BA349" s="431"/>
      <c r="BB349" s="431"/>
    </row>
    <row r="350" ht="15.0" customHeight="1">
      <c r="A350" s="431"/>
      <c r="B350" s="431"/>
      <c r="C350" s="431"/>
      <c r="D350" s="431"/>
      <c r="E350" s="431"/>
      <c r="F350" s="273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431"/>
      <c r="R350" s="431"/>
      <c r="S350" s="431"/>
      <c r="T350" s="431"/>
      <c r="U350" s="431"/>
      <c r="V350" s="431"/>
      <c r="W350" s="431"/>
      <c r="X350" s="431"/>
      <c r="Y350" s="431"/>
      <c r="Z350" s="431"/>
      <c r="AA350" s="431"/>
      <c r="AB350" s="431"/>
      <c r="AC350" s="431"/>
      <c r="AD350" s="431"/>
      <c r="AE350" s="431"/>
      <c r="AF350" s="431"/>
      <c r="AG350" s="431"/>
      <c r="AH350" s="431"/>
      <c r="AI350" s="431"/>
      <c r="AJ350" s="431"/>
      <c r="AK350" s="431"/>
      <c r="AL350" s="431"/>
      <c r="AM350" s="431"/>
      <c r="AN350" s="431"/>
      <c r="AO350" s="431"/>
      <c r="AP350" s="431"/>
      <c r="AQ350" s="431"/>
      <c r="AR350" s="431"/>
      <c r="AS350" s="431"/>
      <c r="AT350" s="431"/>
      <c r="AU350" s="431"/>
      <c r="AV350" s="431"/>
      <c r="AW350" s="431"/>
      <c r="AX350" s="431"/>
      <c r="AY350" s="431"/>
      <c r="AZ350" s="431"/>
      <c r="BA350" s="431"/>
      <c r="BB350" s="431"/>
    </row>
    <row r="351" ht="15.0" customHeight="1">
      <c r="A351" s="431"/>
      <c r="B351" s="431"/>
      <c r="C351" s="431"/>
      <c r="D351" s="431"/>
      <c r="E351" s="431"/>
      <c r="F351" s="273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431"/>
      <c r="R351" s="431"/>
      <c r="S351" s="431"/>
      <c r="T351" s="431"/>
      <c r="U351" s="431"/>
      <c r="V351" s="431"/>
      <c r="W351" s="431"/>
      <c r="X351" s="431"/>
      <c r="Y351" s="431"/>
      <c r="Z351" s="431"/>
      <c r="AA351" s="431"/>
      <c r="AB351" s="431"/>
      <c r="AC351" s="431"/>
      <c r="AD351" s="431"/>
      <c r="AE351" s="431"/>
      <c r="AF351" s="431"/>
      <c r="AG351" s="431"/>
      <c r="AH351" s="431"/>
      <c r="AI351" s="431"/>
      <c r="AJ351" s="431"/>
      <c r="AK351" s="431"/>
      <c r="AL351" s="431"/>
      <c r="AM351" s="431"/>
      <c r="AN351" s="431"/>
      <c r="AO351" s="431"/>
      <c r="AP351" s="431"/>
      <c r="AQ351" s="431"/>
      <c r="AR351" s="431"/>
      <c r="AS351" s="431"/>
      <c r="AT351" s="431"/>
      <c r="AU351" s="431"/>
      <c r="AV351" s="431"/>
      <c r="AW351" s="431"/>
      <c r="AX351" s="431"/>
      <c r="AY351" s="431"/>
      <c r="AZ351" s="431"/>
      <c r="BA351" s="431"/>
      <c r="BB351" s="431"/>
    </row>
    <row r="352" ht="15.0" customHeight="1">
      <c r="A352" s="431"/>
      <c r="B352" s="431"/>
      <c r="C352" s="431"/>
      <c r="D352" s="431"/>
      <c r="E352" s="431"/>
      <c r="F352" s="273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431"/>
      <c r="R352" s="431"/>
      <c r="S352" s="431"/>
      <c r="T352" s="431"/>
      <c r="U352" s="431"/>
      <c r="V352" s="431"/>
      <c r="W352" s="431"/>
      <c r="X352" s="431"/>
      <c r="Y352" s="431"/>
      <c r="Z352" s="431"/>
      <c r="AA352" s="431"/>
      <c r="AB352" s="431"/>
      <c r="AC352" s="431"/>
      <c r="AD352" s="431"/>
      <c r="AE352" s="431"/>
      <c r="AF352" s="431"/>
      <c r="AG352" s="431"/>
      <c r="AH352" s="431"/>
      <c r="AI352" s="431"/>
      <c r="AJ352" s="431"/>
      <c r="AK352" s="431"/>
      <c r="AL352" s="431"/>
      <c r="AM352" s="431"/>
      <c r="AN352" s="431"/>
      <c r="AO352" s="431"/>
      <c r="AP352" s="431"/>
      <c r="AQ352" s="431"/>
      <c r="AR352" s="431"/>
      <c r="AS352" s="431"/>
      <c r="AT352" s="431"/>
      <c r="AU352" s="431"/>
      <c r="AV352" s="431"/>
      <c r="AW352" s="431"/>
      <c r="AX352" s="431"/>
      <c r="AY352" s="431"/>
      <c r="AZ352" s="431"/>
      <c r="BA352" s="431"/>
      <c r="BB352" s="431"/>
    </row>
    <row r="353" ht="15.0" customHeight="1">
      <c r="A353" s="431"/>
      <c r="B353" s="431"/>
      <c r="C353" s="431"/>
      <c r="D353" s="431"/>
      <c r="E353" s="431"/>
      <c r="F353" s="273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431"/>
      <c r="R353" s="431"/>
      <c r="S353" s="431"/>
      <c r="T353" s="431"/>
      <c r="U353" s="431"/>
      <c r="V353" s="431"/>
      <c r="W353" s="431"/>
      <c r="X353" s="431"/>
      <c r="Y353" s="431"/>
      <c r="Z353" s="431"/>
      <c r="AA353" s="431"/>
      <c r="AB353" s="431"/>
      <c r="AC353" s="431"/>
      <c r="AD353" s="431"/>
      <c r="AE353" s="431"/>
      <c r="AF353" s="431"/>
      <c r="AG353" s="431"/>
      <c r="AH353" s="431"/>
      <c r="AI353" s="431"/>
      <c r="AJ353" s="431"/>
      <c r="AK353" s="431"/>
      <c r="AL353" s="431"/>
      <c r="AM353" s="431"/>
      <c r="AN353" s="431"/>
      <c r="AO353" s="431"/>
      <c r="AP353" s="431"/>
      <c r="AQ353" s="431"/>
      <c r="AR353" s="431"/>
      <c r="AS353" s="431"/>
      <c r="AT353" s="431"/>
      <c r="AU353" s="431"/>
      <c r="AV353" s="431"/>
      <c r="AW353" s="431"/>
      <c r="AX353" s="431"/>
      <c r="AY353" s="431"/>
      <c r="AZ353" s="431"/>
      <c r="BA353" s="431"/>
      <c r="BB353" s="431"/>
    </row>
    <row r="354" ht="15.0" customHeight="1">
      <c r="A354" s="431"/>
      <c r="B354" s="431"/>
      <c r="C354" s="431"/>
      <c r="D354" s="431"/>
      <c r="E354" s="431"/>
      <c r="F354" s="273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431"/>
      <c r="R354" s="431"/>
      <c r="S354" s="431"/>
      <c r="T354" s="431"/>
      <c r="U354" s="431"/>
      <c r="V354" s="431"/>
      <c r="W354" s="431"/>
      <c r="X354" s="431"/>
      <c r="Y354" s="431"/>
      <c r="Z354" s="431"/>
      <c r="AA354" s="431"/>
      <c r="AB354" s="431"/>
      <c r="AC354" s="431"/>
      <c r="AD354" s="431"/>
      <c r="AE354" s="431"/>
      <c r="AF354" s="431"/>
      <c r="AG354" s="431"/>
      <c r="AH354" s="431"/>
      <c r="AI354" s="431"/>
      <c r="AJ354" s="431"/>
      <c r="AK354" s="431"/>
      <c r="AL354" s="431"/>
      <c r="AM354" s="431"/>
      <c r="AN354" s="431"/>
      <c r="AO354" s="431"/>
      <c r="AP354" s="431"/>
      <c r="AQ354" s="431"/>
      <c r="AR354" s="431"/>
      <c r="AS354" s="431"/>
      <c r="AT354" s="431"/>
      <c r="AU354" s="431"/>
      <c r="AV354" s="431"/>
      <c r="AW354" s="431"/>
      <c r="AX354" s="431"/>
      <c r="AY354" s="431"/>
      <c r="AZ354" s="431"/>
      <c r="BA354" s="431"/>
      <c r="BB354" s="431"/>
    </row>
    <row r="355" ht="15.0" customHeight="1">
      <c r="A355" s="431"/>
      <c r="B355" s="431"/>
      <c r="C355" s="431"/>
      <c r="D355" s="431"/>
      <c r="E355" s="431"/>
      <c r="F355" s="273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431"/>
      <c r="R355" s="431"/>
      <c r="S355" s="431"/>
      <c r="T355" s="431"/>
      <c r="U355" s="431"/>
      <c r="V355" s="431"/>
      <c r="W355" s="431"/>
      <c r="X355" s="431"/>
      <c r="Y355" s="431"/>
      <c r="Z355" s="431"/>
      <c r="AA355" s="431"/>
      <c r="AB355" s="431"/>
      <c r="AC355" s="431"/>
      <c r="AD355" s="431"/>
      <c r="AE355" s="431"/>
      <c r="AF355" s="431"/>
      <c r="AG355" s="431"/>
      <c r="AH355" s="431"/>
      <c r="AI355" s="431"/>
      <c r="AJ355" s="431"/>
      <c r="AK355" s="431"/>
      <c r="AL355" s="431"/>
      <c r="AM355" s="431"/>
      <c r="AN355" s="431"/>
      <c r="AO355" s="431"/>
      <c r="AP355" s="431"/>
      <c r="AQ355" s="431"/>
      <c r="AR355" s="431"/>
      <c r="AS355" s="431"/>
      <c r="AT355" s="431"/>
      <c r="AU355" s="431"/>
      <c r="AV355" s="431"/>
      <c r="AW355" s="431"/>
      <c r="AX355" s="431"/>
      <c r="AY355" s="431"/>
      <c r="AZ355" s="431"/>
      <c r="BA355" s="431"/>
      <c r="BB355" s="431"/>
    </row>
    <row r="356" ht="15.0" customHeight="1">
      <c r="A356" s="431"/>
      <c r="B356" s="431"/>
      <c r="C356" s="431"/>
      <c r="D356" s="431"/>
      <c r="E356" s="431"/>
      <c r="F356" s="273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431"/>
      <c r="R356" s="431"/>
      <c r="S356" s="431"/>
      <c r="T356" s="431"/>
      <c r="U356" s="431"/>
      <c r="V356" s="431"/>
      <c r="W356" s="431"/>
      <c r="X356" s="431"/>
      <c r="Y356" s="431"/>
      <c r="Z356" s="431"/>
      <c r="AA356" s="431"/>
      <c r="AB356" s="431"/>
      <c r="AC356" s="431"/>
      <c r="AD356" s="431"/>
      <c r="AE356" s="431"/>
      <c r="AF356" s="431"/>
      <c r="AG356" s="431"/>
      <c r="AH356" s="431"/>
      <c r="AI356" s="431"/>
      <c r="AJ356" s="431"/>
      <c r="AK356" s="431"/>
      <c r="AL356" s="431"/>
      <c r="AM356" s="431"/>
      <c r="AN356" s="431"/>
      <c r="AO356" s="431"/>
      <c r="AP356" s="431"/>
      <c r="AQ356" s="431"/>
      <c r="AR356" s="431"/>
      <c r="AS356" s="431"/>
      <c r="AT356" s="431"/>
      <c r="AU356" s="431"/>
      <c r="AV356" s="431"/>
      <c r="AW356" s="431"/>
      <c r="AX356" s="431"/>
      <c r="AY356" s="431"/>
      <c r="AZ356" s="431"/>
      <c r="BA356" s="431"/>
      <c r="BB356" s="431"/>
    </row>
    <row r="357" ht="15.0" customHeight="1">
      <c r="A357" s="431"/>
      <c r="B357" s="431"/>
      <c r="C357" s="431"/>
      <c r="D357" s="431"/>
      <c r="E357" s="431"/>
      <c r="F357" s="273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431"/>
      <c r="R357" s="431"/>
      <c r="S357" s="431"/>
      <c r="T357" s="431"/>
      <c r="U357" s="431"/>
      <c r="V357" s="431"/>
      <c r="W357" s="431"/>
      <c r="X357" s="431"/>
      <c r="Y357" s="431"/>
      <c r="Z357" s="431"/>
      <c r="AA357" s="431"/>
      <c r="AB357" s="431"/>
      <c r="AC357" s="431"/>
      <c r="AD357" s="431"/>
      <c r="AE357" s="431"/>
      <c r="AF357" s="431"/>
      <c r="AG357" s="431"/>
      <c r="AH357" s="431"/>
      <c r="AI357" s="431"/>
      <c r="AJ357" s="431"/>
      <c r="AK357" s="431"/>
      <c r="AL357" s="431"/>
      <c r="AM357" s="431"/>
      <c r="AN357" s="431"/>
      <c r="AO357" s="431"/>
      <c r="AP357" s="431"/>
      <c r="AQ357" s="431"/>
      <c r="AR357" s="431"/>
      <c r="AS357" s="431"/>
      <c r="AT357" s="431"/>
      <c r="AU357" s="431"/>
      <c r="AV357" s="431"/>
      <c r="AW357" s="431"/>
      <c r="AX357" s="431"/>
      <c r="AY357" s="431"/>
      <c r="AZ357" s="431"/>
      <c r="BA357" s="431"/>
      <c r="BB357" s="431"/>
    </row>
    <row r="358" ht="15.0" customHeight="1">
      <c r="A358" s="431"/>
      <c r="B358" s="431"/>
      <c r="C358" s="431"/>
      <c r="D358" s="431"/>
      <c r="E358" s="431"/>
      <c r="F358" s="273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431"/>
      <c r="R358" s="431"/>
      <c r="S358" s="431"/>
      <c r="T358" s="431"/>
      <c r="U358" s="431"/>
      <c r="V358" s="431"/>
      <c r="W358" s="431"/>
      <c r="X358" s="431"/>
      <c r="Y358" s="431"/>
      <c r="Z358" s="431"/>
      <c r="AA358" s="431"/>
      <c r="AB358" s="431"/>
      <c r="AC358" s="431"/>
      <c r="AD358" s="431"/>
      <c r="AE358" s="431"/>
      <c r="AF358" s="431"/>
      <c r="AG358" s="431"/>
      <c r="AH358" s="431"/>
      <c r="AI358" s="431"/>
      <c r="AJ358" s="431"/>
      <c r="AK358" s="431"/>
      <c r="AL358" s="431"/>
      <c r="AM358" s="431"/>
      <c r="AN358" s="431"/>
      <c r="AO358" s="431"/>
      <c r="AP358" s="431"/>
      <c r="AQ358" s="431"/>
      <c r="AR358" s="431"/>
      <c r="AS358" s="431"/>
      <c r="AT358" s="431"/>
      <c r="AU358" s="431"/>
      <c r="AV358" s="431"/>
      <c r="AW358" s="431"/>
      <c r="AX358" s="431"/>
      <c r="AY358" s="431"/>
      <c r="AZ358" s="431"/>
      <c r="BA358" s="431"/>
      <c r="BB358" s="431"/>
    </row>
    <row r="359" ht="15.0" customHeight="1">
      <c r="A359" s="431"/>
      <c r="B359" s="431"/>
      <c r="C359" s="431"/>
      <c r="D359" s="431"/>
      <c r="E359" s="431"/>
      <c r="F359" s="273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431"/>
      <c r="R359" s="431"/>
      <c r="S359" s="431"/>
      <c r="T359" s="431"/>
      <c r="U359" s="431"/>
      <c r="V359" s="431"/>
      <c r="W359" s="431"/>
      <c r="X359" s="431"/>
      <c r="Y359" s="431"/>
      <c r="Z359" s="431"/>
      <c r="AA359" s="431"/>
      <c r="AB359" s="431"/>
      <c r="AC359" s="431"/>
      <c r="AD359" s="431"/>
      <c r="AE359" s="431"/>
      <c r="AF359" s="431"/>
      <c r="AG359" s="431"/>
      <c r="AH359" s="431"/>
      <c r="AI359" s="431"/>
      <c r="AJ359" s="431"/>
      <c r="AK359" s="431"/>
      <c r="AL359" s="431"/>
      <c r="AM359" s="431"/>
      <c r="AN359" s="431"/>
      <c r="AO359" s="431"/>
      <c r="AP359" s="431"/>
      <c r="AQ359" s="431"/>
      <c r="AR359" s="431"/>
      <c r="AS359" s="431"/>
      <c r="AT359" s="431"/>
      <c r="AU359" s="431"/>
      <c r="AV359" s="431"/>
      <c r="AW359" s="431"/>
      <c r="AX359" s="431"/>
      <c r="AY359" s="431"/>
      <c r="AZ359" s="431"/>
      <c r="BA359" s="431"/>
      <c r="BB359" s="431"/>
    </row>
    <row r="360" ht="15.0" customHeight="1">
      <c r="A360" s="431"/>
      <c r="B360" s="431"/>
      <c r="C360" s="431"/>
      <c r="D360" s="431"/>
      <c r="E360" s="431"/>
      <c r="F360" s="273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431"/>
      <c r="R360" s="431"/>
      <c r="S360" s="431"/>
      <c r="T360" s="431"/>
      <c r="U360" s="431"/>
      <c r="V360" s="431"/>
      <c r="W360" s="431"/>
      <c r="X360" s="431"/>
      <c r="Y360" s="431"/>
      <c r="Z360" s="431"/>
      <c r="AA360" s="431"/>
      <c r="AB360" s="431"/>
      <c r="AC360" s="431"/>
      <c r="AD360" s="431"/>
      <c r="AE360" s="431"/>
      <c r="AF360" s="431"/>
      <c r="AG360" s="431"/>
      <c r="AH360" s="431"/>
      <c r="AI360" s="431"/>
      <c r="AJ360" s="431"/>
      <c r="AK360" s="431"/>
      <c r="AL360" s="431"/>
      <c r="AM360" s="431"/>
      <c r="AN360" s="431"/>
      <c r="AO360" s="431"/>
      <c r="AP360" s="431"/>
      <c r="AQ360" s="431"/>
      <c r="AR360" s="431"/>
      <c r="AS360" s="431"/>
      <c r="AT360" s="431"/>
      <c r="AU360" s="431"/>
      <c r="AV360" s="431"/>
      <c r="AW360" s="431"/>
      <c r="AX360" s="431"/>
      <c r="AY360" s="431"/>
      <c r="AZ360" s="431"/>
      <c r="BA360" s="431"/>
      <c r="BB360" s="431"/>
    </row>
    <row r="361" ht="15.0" customHeight="1">
      <c r="A361" s="431"/>
      <c r="B361" s="431"/>
      <c r="C361" s="431"/>
      <c r="D361" s="431"/>
      <c r="E361" s="431"/>
      <c r="F361" s="273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431"/>
      <c r="R361" s="431"/>
      <c r="S361" s="431"/>
      <c r="T361" s="431"/>
      <c r="U361" s="431"/>
      <c r="V361" s="431"/>
      <c r="W361" s="431"/>
      <c r="X361" s="431"/>
      <c r="Y361" s="431"/>
      <c r="Z361" s="431"/>
      <c r="AA361" s="431"/>
      <c r="AB361" s="431"/>
      <c r="AC361" s="431"/>
      <c r="AD361" s="431"/>
      <c r="AE361" s="431"/>
      <c r="AF361" s="431"/>
      <c r="AG361" s="431"/>
      <c r="AH361" s="431"/>
      <c r="AI361" s="431"/>
      <c r="AJ361" s="431"/>
      <c r="AK361" s="431"/>
      <c r="AL361" s="431"/>
      <c r="AM361" s="431"/>
      <c r="AN361" s="431"/>
      <c r="AO361" s="431"/>
      <c r="AP361" s="431"/>
      <c r="AQ361" s="431"/>
      <c r="AR361" s="431"/>
      <c r="AS361" s="431"/>
      <c r="AT361" s="431"/>
      <c r="AU361" s="431"/>
      <c r="AV361" s="431"/>
      <c r="AW361" s="431"/>
      <c r="AX361" s="431"/>
      <c r="AY361" s="431"/>
      <c r="AZ361" s="431"/>
      <c r="BA361" s="431"/>
      <c r="BB361" s="431"/>
    </row>
    <row r="362" ht="15.0" customHeight="1">
      <c r="A362" s="431"/>
      <c r="B362" s="431"/>
      <c r="C362" s="431"/>
      <c r="D362" s="431"/>
      <c r="E362" s="431"/>
      <c r="F362" s="273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431"/>
      <c r="R362" s="431"/>
      <c r="S362" s="431"/>
      <c r="T362" s="431"/>
      <c r="U362" s="431"/>
      <c r="V362" s="431"/>
      <c r="W362" s="431"/>
      <c r="X362" s="431"/>
      <c r="Y362" s="431"/>
      <c r="Z362" s="431"/>
      <c r="AA362" s="431"/>
      <c r="AB362" s="431"/>
      <c r="AC362" s="431"/>
      <c r="AD362" s="431"/>
      <c r="AE362" s="431"/>
      <c r="AF362" s="431"/>
      <c r="AG362" s="431"/>
      <c r="AH362" s="431"/>
      <c r="AI362" s="431"/>
      <c r="AJ362" s="431"/>
      <c r="AK362" s="431"/>
      <c r="AL362" s="431"/>
      <c r="AM362" s="431"/>
      <c r="AN362" s="431"/>
      <c r="AO362" s="431"/>
      <c r="AP362" s="431"/>
      <c r="AQ362" s="431"/>
      <c r="AR362" s="431"/>
      <c r="AS362" s="431"/>
      <c r="AT362" s="431"/>
      <c r="AU362" s="431"/>
      <c r="AV362" s="431"/>
      <c r="AW362" s="431"/>
      <c r="AX362" s="431"/>
      <c r="AY362" s="431"/>
      <c r="AZ362" s="431"/>
      <c r="BA362" s="431"/>
      <c r="BB362" s="431"/>
    </row>
    <row r="363" ht="15.0" customHeight="1">
      <c r="A363" s="431"/>
      <c r="B363" s="431"/>
      <c r="C363" s="431"/>
      <c r="D363" s="431"/>
      <c r="E363" s="431"/>
      <c r="F363" s="273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431"/>
      <c r="R363" s="431"/>
      <c r="S363" s="431"/>
      <c r="T363" s="431"/>
      <c r="U363" s="431"/>
      <c r="V363" s="431"/>
      <c r="W363" s="431"/>
      <c r="X363" s="431"/>
      <c r="Y363" s="431"/>
      <c r="Z363" s="431"/>
      <c r="AA363" s="431"/>
      <c r="AB363" s="431"/>
      <c r="AC363" s="431"/>
      <c r="AD363" s="431"/>
      <c r="AE363" s="431"/>
      <c r="AF363" s="431"/>
      <c r="AG363" s="431"/>
      <c r="AH363" s="431"/>
      <c r="AI363" s="431"/>
      <c r="AJ363" s="431"/>
      <c r="AK363" s="431"/>
      <c r="AL363" s="431"/>
      <c r="AM363" s="431"/>
      <c r="AN363" s="431"/>
      <c r="AO363" s="431"/>
      <c r="AP363" s="431"/>
      <c r="AQ363" s="431"/>
      <c r="AR363" s="431"/>
      <c r="AS363" s="431"/>
      <c r="AT363" s="431"/>
      <c r="AU363" s="431"/>
      <c r="AV363" s="431"/>
      <c r="AW363" s="431"/>
      <c r="AX363" s="431"/>
      <c r="AY363" s="431"/>
      <c r="AZ363" s="431"/>
      <c r="BA363" s="431"/>
      <c r="BB363" s="431"/>
    </row>
    <row r="364" ht="15.0" customHeight="1">
      <c r="A364" s="431"/>
      <c r="B364" s="431"/>
      <c r="C364" s="431"/>
      <c r="D364" s="431"/>
      <c r="E364" s="431"/>
      <c r="F364" s="273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431"/>
      <c r="R364" s="431"/>
      <c r="S364" s="431"/>
      <c r="T364" s="431"/>
      <c r="U364" s="431"/>
      <c r="V364" s="431"/>
      <c r="W364" s="431"/>
      <c r="X364" s="431"/>
      <c r="Y364" s="431"/>
      <c r="Z364" s="431"/>
      <c r="AA364" s="431"/>
      <c r="AB364" s="431"/>
      <c r="AC364" s="431"/>
      <c r="AD364" s="431"/>
      <c r="AE364" s="431"/>
      <c r="AF364" s="431"/>
      <c r="AG364" s="431"/>
      <c r="AH364" s="431"/>
      <c r="AI364" s="431"/>
      <c r="AJ364" s="431"/>
      <c r="AK364" s="431"/>
      <c r="AL364" s="431"/>
      <c r="AM364" s="431"/>
      <c r="AN364" s="431"/>
      <c r="AO364" s="431"/>
      <c r="AP364" s="431"/>
      <c r="AQ364" s="431"/>
      <c r="AR364" s="431"/>
      <c r="AS364" s="431"/>
      <c r="AT364" s="431"/>
      <c r="AU364" s="431"/>
      <c r="AV364" s="431"/>
      <c r="AW364" s="431"/>
      <c r="AX364" s="431"/>
      <c r="AY364" s="431"/>
      <c r="AZ364" s="431"/>
      <c r="BA364" s="431"/>
      <c r="BB364" s="431"/>
    </row>
    <row r="365" ht="15.0" customHeight="1">
      <c r="A365" s="431"/>
      <c r="B365" s="431"/>
      <c r="C365" s="431"/>
      <c r="D365" s="431"/>
      <c r="E365" s="431"/>
      <c r="F365" s="273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431"/>
      <c r="R365" s="431"/>
      <c r="S365" s="431"/>
      <c r="T365" s="431"/>
      <c r="U365" s="431"/>
      <c r="V365" s="431"/>
      <c r="W365" s="431"/>
      <c r="X365" s="431"/>
      <c r="Y365" s="431"/>
      <c r="Z365" s="431"/>
      <c r="AA365" s="431"/>
      <c r="AB365" s="431"/>
      <c r="AC365" s="431"/>
      <c r="AD365" s="431"/>
      <c r="AE365" s="431"/>
      <c r="AF365" s="431"/>
      <c r="AG365" s="431"/>
      <c r="AH365" s="431"/>
      <c r="AI365" s="431"/>
      <c r="AJ365" s="431"/>
      <c r="AK365" s="431"/>
      <c r="AL365" s="431"/>
      <c r="AM365" s="431"/>
      <c r="AN365" s="431"/>
      <c r="AO365" s="431"/>
      <c r="AP365" s="431"/>
      <c r="AQ365" s="431"/>
      <c r="AR365" s="431"/>
      <c r="AS365" s="431"/>
      <c r="AT365" s="431"/>
      <c r="AU365" s="431"/>
      <c r="AV365" s="431"/>
      <c r="AW365" s="431"/>
      <c r="AX365" s="431"/>
      <c r="AY365" s="431"/>
      <c r="AZ365" s="431"/>
      <c r="BA365" s="431"/>
      <c r="BB365" s="431"/>
    </row>
    <row r="366" ht="15.0" customHeight="1">
      <c r="A366" s="431"/>
      <c r="B366" s="431"/>
      <c r="C366" s="431"/>
      <c r="D366" s="431"/>
      <c r="E366" s="431"/>
      <c r="F366" s="273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431"/>
      <c r="R366" s="431"/>
      <c r="S366" s="431"/>
      <c r="T366" s="431"/>
      <c r="U366" s="431"/>
      <c r="V366" s="431"/>
      <c r="W366" s="431"/>
      <c r="X366" s="431"/>
      <c r="Y366" s="431"/>
      <c r="Z366" s="431"/>
      <c r="AA366" s="431"/>
      <c r="AB366" s="431"/>
      <c r="AC366" s="431"/>
      <c r="AD366" s="431"/>
      <c r="AE366" s="431"/>
      <c r="AF366" s="431"/>
      <c r="AG366" s="431"/>
      <c r="AH366" s="431"/>
      <c r="AI366" s="431"/>
      <c r="AJ366" s="431"/>
      <c r="AK366" s="431"/>
      <c r="AL366" s="431"/>
      <c r="AM366" s="431"/>
      <c r="AN366" s="431"/>
      <c r="AO366" s="431"/>
      <c r="AP366" s="431"/>
      <c r="AQ366" s="431"/>
      <c r="AR366" s="431"/>
      <c r="AS366" s="431"/>
      <c r="AT366" s="431"/>
      <c r="AU366" s="431"/>
      <c r="AV366" s="431"/>
      <c r="AW366" s="431"/>
      <c r="AX366" s="431"/>
      <c r="AY366" s="431"/>
      <c r="AZ366" s="431"/>
      <c r="BA366" s="431"/>
      <c r="BB366" s="431"/>
    </row>
    <row r="367" ht="15.0" customHeight="1">
      <c r="A367" s="431"/>
      <c r="B367" s="431"/>
      <c r="C367" s="431"/>
      <c r="D367" s="431"/>
      <c r="E367" s="431"/>
      <c r="F367" s="273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431"/>
      <c r="R367" s="431"/>
      <c r="S367" s="431"/>
      <c r="T367" s="431"/>
      <c r="U367" s="431"/>
      <c r="V367" s="431"/>
      <c r="W367" s="431"/>
      <c r="X367" s="431"/>
      <c r="Y367" s="431"/>
      <c r="Z367" s="431"/>
      <c r="AA367" s="431"/>
      <c r="AB367" s="431"/>
      <c r="AC367" s="431"/>
      <c r="AD367" s="431"/>
      <c r="AE367" s="431"/>
      <c r="AF367" s="431"/>
      <c r="AG367" s="431"/>
      <c r="AH367" s="431"/>
      <c r="AI367" s="431"/>
      <c r="AJ367" s="431"/>
      <c r="AK367" s="431"/>
      <c r="AL367" s="431"/>
      <c r="AM367" s="431"/>
      <c r="AN367" s="431"/>
      <c r="AO367" s="431"/>
      <c r="AP367" s="431"/>
      <c r="AQ367" s="431"/>
      <c r="AR367" s="431"/>
      <c r="AS367" s="431"/>
      <c r="AT367" s="431"/>
      <c r="AU367" s="431"/>
      <c r="AV367" s="431"/>
      <c r="AW367" s="431"/>
      <c r="AX367" s="431"/>
      <c r="AY367" s="431"/>
      <c r="AZ367" s="431"/>
      <c r="BA367" s="431"/>
      <c r="BB367" s="431"/>
    </row>
    <row r="368" ht="15.0" customHeight="1">
      <c r="A368" s="431"/>
      <c r="B368" s="431"/>
      <c r="C368" s="431"/>
      <c r="D368" s="431"/>
      <c r="E368" s="431"/>
      <c r="F368" s="273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431"/>
      <c r="R368" s="431"/>
      <c r="S368" s="431"/>
      <c r="T368" s="431"/>
      <c r="U368" s="431"/>
      <c r="V368" s="431"/>
      <c r="W368" s="431"/>
      <c r="X368" s="431"/>
      <c r="Y368" s="431"/>
      <c r="Z368" s="431"/>
      <c r="AA368" s="431"/>
      <c r="AB368" s="431"/>
      <c r="AC368" s="431"/>
      <c r="AD368" s="431"/>
      <c r="AE368" s="431"/>
      <c r="AF368" s="431"/>
      <c r="AG368" s="431"/>
      <c r="AH368" s="431"/>
      <c r="AI368" s="431"/>
      <c r="AJ368" s="431"/>
      <c r="AK368" s="431"/>
      <c r="AL368" s="431"/>
      <c r="AM368" s="431"/>
      <c r="AN368" s="431"/>
      <c r="AO368" s="431"/>
      <c r="AP368" s="431"/>
      <c r="AQ368" s="431"/>
      <c r="AR368" s="431"/>
      <c r="AS368" s="431"/>
      <c r="AT368" s="431"/>
      <c r="AU368" s="431"/>
      <c r="AV368" s="431"/>
      <c r="AW368" s="431"/>
      <c r="AX368" s="431"/>
      <c r="AY368" s="431"/>
      <c r="AZ368" s="431"/>
      <c r="BA368" s="431"/>
      <c r="BB368" s="431"/>
    </row>
    <row r="369" ht="15.0" customHeight="1">
      <c r="A369" s="431"/>
      <c r="B369" s="431"/>
      <c r="C369" s="431"/>
      <c r="D369" s="431"/>
      <c r="E369" s="431"/>
      <c r="F369" s="273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431"/>
      <c r="R369" s="431"/>
      <c r="S369" s="431"/>
      <c r="T369" s="431"/>
      <c r="U369" s="431"/>
      <c r="V369" s="431"/>
      <c r="W369" s="431"/>
      <c r="X369" s="431"/>
      <c r="Y369" s="431"/>
      <c r="Z369" s="431"/>
      <c r="AA369" s="431"/>
      <c r="AB369" s="431"/>
      <c r="AC369" s="431"/>
      <c r="AD369" s="431"/>
      <c r="AE369" s="431"/>
      <c r="AF369" s="431"/>
      <c r="AG369" s="431"/>
      <c r="AH369" s="431"/>
      <c r="AI369" s="431"/>
      <c r="AJ369" s="431"/>
      <c r="AK369" s="431"/>
      <c r="AL369" s="431"/>
      <c r="AM369" s="431"/>
      <c r="AN369" s="431"/>
      <c r="AO369" s="431"/>
      <c r="AP369" s="431"/>
      <c r="AQ369" s="431"/>
      <c r="AR369" s="431"/>
      <c r="AS369" s="431"/>
      <c r="AT369" s="431"/>
      <c r="AU369" s="431"/>
      <c r="AV369" s="431"/>
      <c r="AW369" s="431"/>
      <c r="AX369" s="431"/>
      <c r="AY369" s="431"/>
      <c r="AZ369" s="431"/>
      <c r="BA369" s="431"/>
      <c r="BB369" s="431"/>
    </row>
    <row r="370" ht="15.0" customHeight="1">
      <c r="A370" s="431"/>
      <c r="B370" s="431"/>
      <c r="C370" s="431"/>
      <c r="D370" s="431"/>
      <c r="E370" s="431"/>
      <c r="F370" s="273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431"/>
      <c r="R370" s="431"/>
      <c r="S370" s="431"/>
      <c r="T370" s="431"/>
      <c r="U370" s="431"/>
      <c r="V370" s="431"/>
      <c r="W370" s="431"/>
      <c r="X370" s="431"/>
      <c r="Y370" s="431"/>
      <c r="Z370" s="431"/>
      <c r="AA370" s="431"/>
      <c r="AB370" s="431"/>
      <c r="AC370" s="431"/>
      <c r="AD370" s="431"/>
      <c r="AE370" s="431"/>
      <c r="AF370" s="431"/>
      <c r="AG370" s="431"/>
      <c r="AH370" s="431"/>
      <c r="AI370" s="431"/>
      <c r="AJ370" s="431"/>
      <c r="AK370" s="431"/>
      <c r="AL370" s="431"/>
      <c r="AM370" s="431"/>
      <c r="AN370" s="431"/>
      <c r="AO370" s="431"/>
      <c r="AP370" s="431"/>
      <c r="AQ370" s="431"/>
      <c r="AR370" s="431"/>
      <c r="AS370" s="431"/>
      <c r="AT370" s="431"/>
      <c r="AU370" s="431"/>
      <c r="AV370" s="431"/>
      <c r="AW370" s="431"/>
      <c r="AX370" s="431"/>
      <c r="AY370" s="431"/>
      <c r="AZ370" s="431"/>
      <c r="BA370" s="431"/>
      <c r="BB370" s="431"/>
    </row>
    <row r="371" ht="15.0" customHeight="1">
      <c r="A371" s="431"/>
      <c r="B371" s="431"/>
      <c r="C371" s="431"/>
      <c r="D371" s="431"/>
      <c r="E371" s="431"/>
      <c r="F371" s="273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431"/>
      <c r="R371" s="431"/>
      <c r="S371" s="431"/>
      <c r="T371" s="431"/>
      <c r="U371" s="431"/>
      <c r="V371" s="431"/>
      <c r="W371" s="431"/>
      <c r="X371" s="431"/>
      <c r="Y371" s="431"/>
      <c r="Z371" s="431"/>
      <c r="AA371" s="431"/>
      <c r="AB371" s="431"/>
      <c r="AC371" s="431"/>
      <c r="AD371" s="431"/>
      <c r="AE371" s="431"/>
      <c r="AF371" s="431"/>
      <c r="AG371" s="431"/>
      <c r="AH371" s="431"/>
      <c r="AI371" s="431"/>
      <c r="AJ371" s="431"/>
      <c r="AK371" s="431"/>
      <c r="AL371" s="431"/>
      <c r="AM371" s="431"/>
      <c r="AN371" s="431"/>
      <c r="AO371" s="431"/>
      <c r="AP371" s="431"/>
      <c r="AQ371" s="431"/>
      <c r="AR371" s="431"/>
      <c r="AS371" s="431"/>
      <c r="AT371" s="431"/>
      <c r="AU371" s="431"/>
      <c r="AV371" s="431"/>
      <c r="AW371" s="431"/>
      <c r="AX371" s="431"/>
      <c r="AY371" s="431"/>
      <c r="AZ371" s="431"/>
      <c r="BA371" s="431"/>
      <c r="BB371" s="431"/>
    </row>
    <row r="372" ht="15.0" customHeight="1">
      <c r="A372" s="431"/>
      <c r="B372" s="431"/>
      <c r="C372" s="431"/>
      <c r="D372" s="431"/>
      <c r="E372" s="431"/>
      <c r="F372" s="273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431"/>
      <c r="R372" s="431"/>
      <c r="S372" s="431"/>
      <c r="T372" s="431"/>
      <c r="U372" s="431"/>
      <c r="V372" s="431"/>
      <c r="W372" s="431"/>
      <c r="X372" s="431"/>
      <c r="Y372" s="431"/>
      <c r="Z372" s="431"/>
      <c r="AA372" s="431"/>
      <c r="AB372" s="431"/>
      <c r="AC372" s="431"/>
      <c r="AD372" s="431"/>
      <c r="AE372" s="431"/>
      <c r="AF372" s="431"/>
      <c r="AG372" s="431"/>
      <c r="AH372" s="431"/>
      <c r="AI372" s="431"/>
      <c r="AJ372" s="431"/>
      <c r="AK372" s="431"/>
      <c r="AL372" s="431"/>
      <c r="AM372" s="431"/>
      <c r="AN372" s="431"/>
      <c r="AO372" s="431"/>
      <c r="AP372" s="431"/>
      <c r="AQ372" s="431"/>
      <c r="AR372" s="431"/>
      <c r="AS372" s="431"/>
      <c r="AT372" s="431"/>
      <c r="AU372" s="431"/>
      <c r="AV372" s="431"/>
      <c r="AW372" s="431"/>
      <c r="AX372" s="431"/>
      <c r="AY372" s="431"/>
      <c r="AZ372" s="431"/>
      <c r="BA372" s="431"/>
      <c r="BB372" s="431"/>
    </row>
    <row r="373" ht="15.0" customHeight="1">
      <c r="A373" s="431"/>
      <c r="B373" s="431"/>
      <c r="C373" s="431"/>
      <c r="D373" s="431"/>
      <c r="E373" s="431"/>
      <c r="F373" s="273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431"/>
      <c r="R373" s="431"/>
      <c r="S373" s="431"/>
      <c r="T373" s="431"/>
      <c r="U373" s="431"/>
      <c r="V373" s="431"/>
      <c r="W373" s="431"/>
      <c r="X373" s="431"/>
      <c r="Y373" s="431"/>
      <c r="Z373" s="431"/>
      <c r="AA373" s="431"/>
      <c r="AB373" s="431"/>
      <c r="AC373" s="431"/>
      <c r="AD373" s="431"/>
      <c r="AE373" s="431"/>
      <c r="AF373" s="431"/>
      <c r="AG373" s="431"/>
      <c r="AH373" s="431"/>
      <c r="AI373" s="431"/>
      <c r="AJ373" s="431"/>
      <c r="AK373" s="431"/>
      <c r="AL373" s="431"/>
      <c r="AM373" s="431"/>
      <c r="AN373" s="431"/>
      <c r="AO373" s="431"/>
      <c r="AP373" s="431"/>
      <c r="AQ373" s="431"/>
      <c r="AR373" s="431"/>
      <c r="AS373" s="431"/>
      <c r="AT373" s="431"/>
      <c r="AU373" s="431"/>
      <c r="AV373" s="431"/>
      <c r="AW373" s="431"/>
      <c r="AX373" s="431"/>
      <c r="AY373" s="431"/>
      <c r="AZ373" s="431"/>
      <c r="BA373" s="431"/>
      <c r="BB373" s="431"/>
    </row>
    <row r="374" ht="15.0" customHeight="1">
      <c r="A374" s="431"/>
      <c r="B374" s="431"/>
      <c r="C374" s="431"/>
      <c r="D374" s="431"/>
      <c r="E374" s="431"/>
      <c r="F374" s="273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431"/>
      <c r="R374" s="431"/>
      <c r="S374" s="431"/>
      <c r="T374" s="431"/>
      <c r="U374" s="431"/>
      <c r="V374" s="431"/>
      <c r="W374" s="431"/>
      <c r="X374" s="431"/>
      <c r="Y374" s="431"/>
      <c r="Z374" s="431"/>
      <c r="AA374" s="431"/>
      <c r="AB374" s="431"/>
      <c r="AC374" s="431"/>
      <c r="AD374" s="431"/>
      <c r="AE374" s="431"/>
      <c r="AF374" s="431"/>
      <c r="AG374" s="431"/>
      <c r="AH374" s="431"/>
      <c r="AI374" s="431"/>
      <c r="AJ374" s="431"/>
      <c r="AK374" s="431"/>
      <c r="AL374" s="431"/>
      <c r="AM374" s="431"/>
      <c r="AN374" s="431"/>
      <c r="AO374" s="431"/>
      <c r="AP374" s="431"/>
      <c r="AQ374" s="431"/>
      <c r="AR374" s="431"/>
      <c r="AS374" s="431"/>
      <c r="AT374" s="431"/>
      <c r="AU374" s="431"/>
      <c r="AV374" s="431"/>
      <c r="AW374" s="431"/>
      <c r="AX374" s="431"/>
      <c r="AY374" s="431"/>
      <c r="AZ374" s="431"/>
      <c r="BA374" s="431"/>
      <c r="BB374" s="431"/>
    </row>
    <row r="375" ht="15.0" customHeight="1">
      <c r="A375" s="431"/>
      <c r="B375" s="431"/>
      <c r="C375" s="431"/>
      <c r="D375" s="431"/>
      <c r="E375" s="431"/>
      <c r="F375" s="273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431"/>
      <c r="R375" s="431"/>
      <c r="S375" s="431"/>
      <c r="T375" s="431"/>
      <c r="U375" s="431"/>
      <c r="V375" s="431"/>
      <c r="W375" s="431"/>
      <c r="X375" s="431"/>
      <c r="Y375" s="431"/>
      <c r="Z375" s="431"/>
      <c r="AA375" s="431"/>
      <c r="AB375" s="431"/>
      <c r="AC375" s="431"/>
      <c r="AD375" s="431"/>
      <c r="AE375" s="431"/>
      <c r="AF375" s="431"/>
      <c r="AG375" s="431"/>
      <c r="AH375" s="431"/>
      <c r="AI375" s="431"/>
      <c r="AJ375" s="431"/>
      <c r="AK375" s="431"/>
      <c r="AL375" s="431"/>
      <c r="AM375" s="431"/>
      <c r="AN375" s="431"/>
      <c r="AO375" s="431"/>
      <c r="AP375" s="431"/>
      <c r="AQ375" s="431"/>
      <c r="AR375" s="431"/>
      <c r="AS375" s="431"/>
      <c r="AT375" s="431"/>
      <c r="AU375" s="431"/>
      <c r="AV375" s="431"/>
      <c r="AW375" s="431"/>
      <c r="AX375" s="431"/>
      <c r="AY375" s="431"/>
      <c r="AZ375" s="431"/>
      <c r="BA375" s="431"/>
      <c r="BB375" s="431"/>
    </row>
    <row r="376" ht="15.0" customHeight="1">
      <c r="A376" s="431"/>
      <c r="B376" s="431"/>
      <c r="C376" s="431"/>
      <c r="D376" s="431"/>
      <c r="E376" s="431"/>
      <c r="F376" s="273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431"/>
      <c r="R376" s="431"/>
      <c r="S376" s="431"/>
      <c r="T376" s="431"/>
      <c r="U376" s="431"/>
      <c r="V376" s="431"/>
      <c r="W376" s="431"/>
      <c r="X376" s="431"/>
      <c r="Y376" s="431"/>
      <c r="Z376" s="431"/>
      <c r="AA376" s="431"/>
      <c r="AB376" s="431"/>
      <c r="AC376" s="431"/>
      <c r="AD376" s="431"/>
      <c r="AE376" s="431"/>
      <c r="AF376" s="431"/>
      <c r="AG376" s="431"/>
      <c r="AH376" s="431"/>
      <c r="AI376" s="431"/>
      <c r="AJ376" s="431"/>
      <c r="AK376" s="431"/>
      <c r="AL376" s="431"/>
      <c r="AM376" s="431"/>
      <c r="AN376" s="431"/>
      <c r="AO376" s="431"/>
      <c r="AP376" s="431"/>
      <c r="AQ376" s="431"/>
      <c r="AR376" s="431"/>
      <c r="AS376" s="431"/>
      <c r="AT376" s="431"/>
      <c r="AU376" s="431"/>
      <c r="AV376" s="431"/>
      <c r="AW376" s="431"/>
      <c r="AX376" s="431"/>
      <c r="AY376" s="431"/>
      <c r="AZ376" s="431"/>
      <c r="BA376" s="431"/>
      <c r="BB376" s="431"/>
    </row>
    <row r="377" ht="15.0" customHeight="1">
      <c r="A377" s="431"/>
      <c r="B377" s="431"/>
      <c r="C377" s="431"/>
      <c r="D377" s="431"/>
      <c r="E377" s="431"/>
      <c r="F377" s="273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431"/>
      <c r="R377" s="431"/>
      <c r="S377" s="431"/>
      <c r="T377" s="431"/>
      <c r="U377" s="431"/>
      <c r="V377" s="431"/>
      <c r="W377" s="431"/>
      <c r="X377" s="431"/>
      <c r="Y377" s="431"/>
      <c r="Z377" s="431"/>
      <c r="AA377" s="431"/>
      <c r="AB377" s="431"/>
      <c r="AC377" s="431"/>
      <c r="AD377" s="431"/>
      <c r="AE377" s="431"/>
      <c r="AF377" s="431"/>
      <c r="AG377" s="431"/>
      <c r="AH377" s="431"/>
      <c r="AI377" s="431"/>
      <c r="AJ377" s="431"/>
      <c r="AK377" s="431"/>
      <c r="AL377" s="431"/>
      <c r="AM377" s="431"/>
      <c r="AN377" s="431"/>
      <c r="AO377" s="431"/>
      <c r="AP377" s="431"/>
      <c r="AQ377" s="431"/>
      <c r="AR377" s="431"/>
      <c r="AS377" s="431"/>
      <c r="AT377" s="431"/>
      <c r="AU377" s="431"/>
      <c r="AV377" s="431"/>
      <c r="AW377" s="431"/>
      <c r="AX377" s="431"/>
      <c r="AY377" s="431"/>
      <c r="AZ377" s="431"/>
      <c r="BA377" s="431"/>
      <c r="BB377" s="431"/>
    </row>
    <row r="378" ht="15.0" customHeight="1">
      <c r="A378" s="431"/>
      <c r="B378" s="431"/>
      <c r="C378" s="431"/>
      <c r="D378" s="431"/>
      <c r="E378" s="431"/>
      <c r="F378" s="273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431"/>
      <c r="R378" s="431"/>
      <c r="S378" s="431"/>
      <c r="T378" s="431"/>
      <c r="U378" s="431"/>
      <c r="V378" s="431"/>
      <c r="W378" s="431"/>
      <c r="X378" s="431"/>
      <c r="Y378" s="431"/>
      <c r="Z378" s="431"/>
      <c r="AA378" s="431"/>
      <c r="AB378" s="431"/>
      <c r="AC378" s="431"/>
      <c r="AD378" s="431"/>
      <c r="AE378" s="431"/>
      <c r="AF378" s="431"/>
      <c r="AG378" s="431"/>
      <c r="AH378" s="431"/>
      <c r="AI378" s="431"/>
      <c r="AJ378" s="431"/>
      <c r="AK378" s="431"/>
      <c r="AL378" s="431"/>
      <c r="AM378" s="431"/>
      <c r="AN378" s="431"/>
      <c r="AO378" s="431"/>
      <c r="AP378" s="431"/>
      <c r="AQ378" s="431"/>
      <c r="AR378" s="431"/>
      <c r="AS378" s="431"/>
      <c r="AT378" s="431"/>
      <c r="AU378" s="431"/>
      <c r="AV378" s="431"/>
      <c r="AW378" s="431"/>
      <c r="AX378" s="431"/>
      <c r="AY378" s="431"/>
      <c r="AZ378" s="431"/>
      <c r="BA378" s="431"/>
      <c r="BB378" s="431"/>
    </row>
    <row r="379" ht="15.0" customHeight="1">
      <c r="A379" s="431"/>
      <c r="B379" s="431"/>
      <c r="C379" s="431"/>
      <c r="D379" s="431"/>
      <c r="E379" s="431"/>
      <c r="F379" s="273"/>
      <c r="G379" s="274"/>
      <c r="H379" s="274"/>
      <c r="I379" s="274"/>
      <c r="J379" s="274"/>
      <c r="K379" s="274"/>
      <c r="L379" s="274"/>
      <c r="M379" s="274"/>
      <c r="N379" s="274"/>
      <c r="O379" s="274"/>
      <c r="P379" s="274"/>
      <c r="Q379" s="431"/>
      <c r="R379" s="431"/>
      <c r="S379" s="431"/>
      <c r="T379" s="431"/>
      <c r="U379" s="431"/>
      <c r="V379" s="431"/>
      <c r="W379" s="431"/>
      <c r="X379" s="431"/>
      <c r="Y379" s="431"/>
      <c r="Z379" s="431"/>
      <c r="AA379" s="431"/>
      <c r="AB379" s="431"/>
      <c r="AC379" s="431"/>
      <c r="AD379" s="431"/>
      <c r="AE379" s="431"/>
      <c r="AF379" s="431"/>
      <c r="AG379" s="431"/>
      <c r="AH379" s="431"/>
      <c r="AI379" s="431"/>
      <c r="AJ379" s="431"/>
      <c r="AK379" s="431"/>
      <c r="AL379" s="431"/>
      <c r="AM379" s="431"/>
      <c r="AN379" s="431"/>
      <c r="AO379" s="431"/>
      <c r="AP379" s="431"/>
      <c r="AQ379" s="431"/>
      <c r="AR379" s="431"/>
      <c r="AS379" s="431"/>
      <c r="AT379" s="431"/>
      <c r="AU379" s="431"/>
      <c r="AV379" s="431"/>
      <c r="AW379" s="431"/>
      <c r="AX379" s="431"/>
      <c r="AY379" s="431"/>
      <c r="AZ379" s="431"/>
      <c r="BA379" s="431"/>
      <c r="BB379" s="431"/>
    </row>
    <row r="380" ht="15.0" customHeight="1">
      <c r="A380" s="431"/>
      <c r="B380" s="431"/>
      <c r="C380" s="431"/>
      <c r="D380" s="431"/>
      <c r="E380" s="431"/>
      <c r="F380" s="273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431"/>
      <c r="R380" s="431"/>
      <c r="S380" s="431"/>
      <c r="T380" s="431"/>
      <c r="U380" s="431"/>
      <c r="V380" s="431"/>
      <c r="W380" s="431"/>
      <c r="X380" s="431"/>
      <c r="Y380" s="431"/>
      <c r="Z380" s="431"/>
      <c r="AA380" s="431"/>
      <c r="AB380" s="431"/>
      <c r="AC380" s="431"/>
      <c r="AD380" s="431"/>
      <c r="AE380" s="431"/>
      <c r="AF380" s="431"/>
      <c r="AG380" s="431"/>
      <c r="AH380" s="431"/>
      <c r="AI380" s="431"/>
      <c r="AJ380" s="431"/>
      <c r="AK380" s="431"/>
      <c r="AL380" s="431"/>
      <c r="AM380" s="431"/>
      <c r="AN380" s="431"/>
      <c r="AO380" s="431"/>
      <c r="AP380" s="431"/>
      <c r="AQ380" s="431"/>
      <c r="AR380" s="431"/>
      <c r="AS380" s="431"/>
      <c r="AT380" s="431"/>
      <c r="AU380" s="431"/>
      <c r="AV380" s="431"/>
      <c r="AW380" s="431"/>
      <c r="AX380" s="431"/>
      <c r="AY380" s="431"/>
      <c r="AZ380" s="431"/>
      <c r="BA380" s="431"/>
      <c r="BB380" s="431"/>
    </row>
    <row r="381" ht="15.0" customHeight="1">
      <c r="A381" s="431"/>
      <c r="B381" s="431"/>
      <c r="C381" s="431"/>
      <c r="D381" s="431"/>
      <c r="E381" s="431"/>
      <c r="F381" s="273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431"/>
      <c r="R381" s="431"/>
      <c r="S381" s="431"/>
      <c r="T381" s="431"/>
      <c r="U381" s="431"/>
      <c r="V381" s="431"/>
      <c r="W381" s="431"/>
      <c r="X381" s="431"/>
      <c r="Y381" s="431"/>
      <c r="Z381" s="431"/>
      <c r="AA381" s="431"/>
      <c r="AB381" s="431"/>
      <c r="AC381" s="431"/>
      <c r="AD381" s="431"/>
      <c r="AE381" s="431"/>
      <c r="AF381" s="431"/>
      <c r="AG381" s="431"/>
      <c r="AH381" s="431"/>
      <c r="AI381" s="431"/>
      <c r="AJ381" s="431"/>
      <c r="AK381" s="431"/>
      <c r="AL381" s="431"/>
      <c r="AM381" s="431"/>
      <c r="AN381" s="431"/>
      <c r="AO381" s="431"/>
      <c r="AP381" s="431"/>
      <c r="AQ381" s="431"/>
      <c r="AR381" s="431"/>
      <c r="AS381" s="431"/>
      <c r="AT381" s="431"/>
      <c r="AU381" s="431"/>
      <c r="AV381" s="431"/>
      <c r="AW381" s="431"/>
      <c r="AX381" s="431"/>
      <c r="AY381" s="431"/>
      <c r="AZ381" s="431"/>
      <c r="BA381" s="431"/>
      <c r="BB381" s="431"/>
    </row>
    <row r="382" ht="15.0" customHeight="1">
      <c r="A382" s="431"/>
      <c r="B382" s="431"/>
      <c r="C382" s="431"/>
      <c r="D382" s="431"/>
      <c r="E382" s="431"/>
      <c r="F382" s="273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431"/>
      <c r="R382" s="431"/>
      <c r="S382" s="431"/>
      <c r="T382" s="431"/>
      <c r="U382" s="431"/>
      <c r="V382" s="431"/>
      <c r="W382" s="431"/>
      <c r="X382" s="431"/>
      <c r="Y382" s="431"/>
      <c r="Z382" s="431"/>
      <c r="AA382" s="431"/>
      <c r="AB382" s="431"/>
      <c r="AC382" s="431"/>
      <c r="AD382" s="431"/>
      <c r="AE382" s="431"/>
      <c r="AF382" s="431"/>
      <c r="AG382" s="431"/>
      <c r="AH382" s="431"/>
      <c r="AI382" s="431"/>
      <c r="AJ382" s="431"/>
      <c r="AK382" s="431"/>
      <c r="AL382" s="431"/>
      <c r="AM382" s="431"/>
      <c r="AN382" s="431"/>
      <c r="AO382" s="431"/>
      <c r="AP382" s="431"/>
      <c r="AQ382" s="431"/>
      <c r="AR382" s="431"/>
      <c r="AS382" s="431"/>
      <c r="AT382" s="431"/>
      <c r="AU382" s="431"/>
      <c r="AV382" s="431"/>
      <c r="AW382" s="431"/>
      <c r="AX382" s="431"/>
      <c r="AY382" s="431"/>
      <c r="AZ382" s="431"/>
      <c r="BA382" s="431"/>
      <c r="BB382" s="431"/>
    </row>
    <row r="383" ht="15.0" customHeight="1">
      <c r="A383" s="431"/>
      <c r="B383" s="431"/>
      <c r="C383" s="431"/>
      <c r="D383" s="431"/>
      <c r="E383" s="431"/>
      <c r="F383" s="273"/>
      <c r="G383" s="274"/>
      <c r="H383" s="274"/>
      <c r="I383" s="274"/>
      <c r="J383" s="274"/>
      <c r="K383" s="274"/>
      <c r="L383" s="274"/>
      <c r="M383" s="274"/>
      <c r="N383" s="274"/>
      <c r="O383" s="274"/>
      <c r="P383" s="274"/>
      <c r="Q383" s="431"/>
      <c r="R383" s="431"/>
      <c r="S383" s="431"/>
      <c r="T383" s="431"/>
      <c r="U383" s="431"/>
      <c r="V383" s="431"/>
      <c r="W383" s="431"/>
      <c r="X383" s="431"/>
      <c r="Y383" s="431"/>
      <c r="Z383" s="431"/>
      <c r="AA383" s="431"/>
      <c r="AB383" s="431"/>
      <c r="AC383" s="431"/>
      <c r="AD383" s="431"/>
      <c r="AE383" s="431"/>
      <c r="AF383" s="431"/>
      <c r="AG383" s="431"/>
      <c r="AH383" s="431"/>
      <c r="AI383" s="431"/>
      <c r="AJ383" s="431"/>
      <c r="AK383" s="431"/>
      <c r="AL383" s="431"/>
      <c r="AM383" s="431"/>
      <c r="AN383" s="431"/>
      <c r="AO383" s="431"/>
      <c r="AP383" s="431"/>
      <c r="AQ383" s="431"/>
      <c r="AR383" s="431"/>
      <c r="AS383" s="431"/>
      <c r="AT383" s="431"/>
      <c r="AU383" s="431"/>
      <c r="AV383" s="431"/>
      <c r="AW383" s="431"/>
      <c r="AX383" s="431"/>
      <c r="AY383" s="431"/>
      <c r="AZ383" s="431"/>
      <c r="BA383" s="431"/>
      <c r="BB383" s="431"/>
    </row>
    <row r="384" ht="15.0" customHeight="1">
      <c r="A384" s="431"/>
      <c r="B384" s="431"/>
      <c r="C384" s="431"/>
      <c r="D384" s="431"/>
      <c r="E384" s="431"/>
      <c r="F384" s="273"/>
      <c r="G384" s="274"/>
      <c r="H384" s="274"/>
      <c r="I384" s="274"/>
      <c r="J384" s="274"/>
      <c r="K384" s="274"/>
      <c r="L384" s="274"/>
      <c r="M384" s="274"/>
      <c r="N384" s="274"/>
      <c r="O384" s="274"/>
      <c r="P384" s="274"/>
      <c r="Q384" s="431"/>
      <c r="R384" s="431"/>
      <c r="S384" s="431"/>
      <c r="T384" s="431"/>
      <c r="U384" s="431"/>
      <c r="V384" s="431"/>
      <c r="W384" s="431"/>
      <c r="X384" s="431"/>
      <c r="Y384" s="431"/>
      <c r="Z384" s="431"/>
      <c r="AA384" s="431"/>
      <c r="AB384" s="431"/>
      <c r="AC384" s="431"/>
      <c r="AD384" s="431"/>
      <c r="AE384" s="431"/>
      <c r="AF384" s="431"/>
      <c r="AG384" s="431"/>
      <c r="AH384" s="431"/>
      <c r="AI384" s="431"/>
      <c r="AJ384" s="431"/>
      <c r="AK384" s="431"/>
      <c r="AL384" s="431"/>
      <c r="AM384" s="431"/>
      <c r="AN384" s="431"/>
      <c r="AO384" s="431"/>
      <c r="AP384" s="431"/>
      <c r="AQ384" s="431"/>
      <c r="AR384" s="431"/>
      <c r="AS384" s="431"/>
      <c r="AT384" s="431"/>
      <c r="AU384" s="431"/>
      <c r="AV384" s="431"/>
      <c r="AW384" s="431"/>
      <c r="AX384" s="431"/>
      <c r="AY384" s="431"/>
      <c r="AZ384" s="431"/>
      <c r="BA384" s="431"/>
      <c r="BB384" s="431"/>
    </row>
    <row r="385" ht="15.0" customHeight="1">
      <c r="A385" s="431"/>
      <c r="B385" s="431"/>
      <c r="C385" s="431"/>
      <c r="D385" s="431"/>
      <c r="E385" s="431"/>
      <c r="F385" s="273"/>
      <c r="G385" s="274"/>
      <c r="H385" s="274"/>
      <c r="I385" s="274"/>
      <c r="J385" s="274"/>
      <c r="K385" s="274"/>
      <c r="L385" s="274"/>
      <c r="M385" s="274"/>
      <c r="N385" s="274"/>
      <c r="O385" s="274"/>
      <c r="P385" s="274"/>
      <c r="Q385" s="431"/>
      <c r="R385" s="431"/>
      <c r="S385" s="431"/>
      <c r="T385" s="431"/>
      <c r="U385" s="431"/>
      <c r="V385" s="431"/>
      <c r="W385" s="431"/>
      <c r="X385" s="431"/>
      <c r="Y385" s="431"/>
      <c r="Z385" s="431"/>
      <c r="AA385" s="431"/>
      <c r="AB385" s="431"/>
      <c r="AC385" s="431"/>
      <c r="AD385" s="431"/>
      <c r="AE385" s="431"/>
      <c r="AF385" s="431"/>
      <c r="AG385" s="431"/>
      <c r="AH385" s="431"/>
      <c r="AI385" s="431"/>
      <c r="AJ385" s="431"/>
      <c r="AK385" s="431"/>
      <c r="AL385" s="431"/>
      <c r="AM385" s="431"/>
      <c r="AN385" s="431"/>
      <c r="AO385" s="431"/>
      <c r="AP385" s="431"/>
      <c r="AQ385" s="431"/>
      <c r="AR385" s="431"/>
      <c r="AS385" s="431"/>
      <c r="AT385" s="431"/>
      <c r="AU385" s="431"/>
      <c r="AV385" s="431"/>
      <c r="AW385" s="431"/>
      <c r="AX385" s="431"/>
      <c r="AY385" s="431"/>
      <c r="AZ385" s="431"/>
      <c r="BA385" s="431"/>
      <c r="BB385" s="431"/>
    </row>
    <row r="386" ht="15.0" customHeight="1">
      <c r="A386" s="431"/>
      <c r="B386" s="431"/>
      <c r="C386" s="431"/>
      <c r="D386" s="431"/>
      <c r="E386" s="431"/>
      <c r="F386" s="273"/>
      <c r="G386" s="274"/>
      <c r="H386" s="274"/>
      <c r="I386" s="274"/>
      <c r="J386" s="274"/>
      <c r="K386" s="274"/>
      <c r="L386" s="274"/>
      <c r="M386" s="274"/>
      <c r="N386" s="274"/>
      <c r="O386" s="274"/>
      <c r="P386" s="274"/>
      <c r="Q386" s="431"/>
      <c r="R386" s="431"/>
      <c r="S386" s="431"/>
      <c r="T386" s="431"/>
      <c r="U386" s="431"/>
      <c r="V386" s="431"/>
      <c r="W386" s="431"/>
      <c r="X386" s="431"/>
      <c r="Y386" s="431"/>
      <c r="Z386" s="431"/>
      <c r="AA386" s="431"/>
      <c r="AB386" s="431"/>
      <c r="AC386" s="431"/>
      <c r="AD386" s="431"/>
      <c r="AE386" s="431"/>
      <c r="AF386" s="431"/>
      <c r="AG386" s="431"/>
      <c r="AH386" s="431"/>
      <c r="AI386" s="431"/>
      <c r="AJ386" s="431"/>
      <c r="AK386" s="431"/>
      <c r="AL386" s="431"/>
      <c r="AM386" s="431"/>
      <c r="AN386" s="431"/>
      <c r="AO386" s="431"/>
      <c r="AP386" s="431"/>
      <c r="AQ386" s="431"/>
      <c r="AR386" s="431"/>
      <c r="AS386" s="431"/>
      <c r="AT386" s="431"/>
      <c r="AU386" s="431"/>
      <c r="AV386" s="431"/>
      <c r="AW386" s="431"/>
      <c r="AX386" s="431"/>
      <c r="AY386" s="431"/>
      <c r="AZ386" s="431"/>
      <c r="BA386" s="431"/>
      <c r="BB386" s="431"/>
    </row>
    <row r="387" ht="15.0" customHeight="1">
      <c r="A387" s="431"/>
      <c r="B387" s="431"/>
      <c r="C387" s="431"/>
      <c r="D387" s="431"/>
      <c r="E387" s="431"/>
      <c r="F387" s="273"/>
      <c r="G387" s="274"/>
      <c r="H387" s="274"/>
      <c r="I387" s="274"/>
      <c r="J387" s="274"/>
      <c r="K387" s="274"/>
      <c r="L387" s="274"/>
      <c r="M387" s="274"/>
      <c r="N387" s="274"/>
      <c r="O387" s="274"/>
      <c r="P387" s="274"/>
      <c r="Q387" s="431"/>
      <c r="R387" s="431"/>
      <c r="S387" s="431"/>
      <c r="T387" s="431"/>
      <c r="U387" s="431"/>
      <c r="V387" s="431"/>
      <c r="W387" s="431"/>
      <c r="X387" s="431"/>
      <c r="Y387" s="431"/>
      <c r="Z387" s="431"/>
      <c r="AA387" s="431"/>
      <c r="AB387" s="431"/>
      <c r="AC387" s="431"/>
      <c r="AD387" s="431"/>
      <c r="AE387" s="431"/>
      <c r="AF387" s="431"/>
      <c r="AG387" s="431"/>
      <c r="AH387" s="431"/>
      <c r="AI387" s="431"/>
      <c r="AJ387" s="431"/>
      <c r="AK387" s="431"/>
      <c r="AL387" s="431"/>
      <c r="AM387" s="431"/>
      <c r="AN387" s="431"/>
      <c r="AO387" s="431"/>
      <c r="AP387" s="431"/>
      <c r="AQ387" s="431"/>
      <c r="AR387" s="431"/>
      <c r="AS387" s="431"/>
      <c r="AT387" s="431"/>
      <c r="AU387" s="431"/>
      <c r="AV387" s="431"/>
      <c r="AW387" s="431"/>
      <c r="AX387" s="431"/>
      <c r="AY387" s="431"/>
      <c r="AZ387" s="431"/>
      <c r="BA387" s="431"/>
      <c r="BB387" s="431"/>
    </row>
    <row r="388" ht="15.0" customHeight="1">
      <c r="A388" s="431"/>
      <c r="B388" s="431"/>
      <c r="C388" s="431"/>
      <c r="D388" s="431"/>
      <c r="E388" s="431"/>
      <c r="F388" s="273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431"/>
      <c r="R388" s="431"/>
      <c r="S388" s="431"/>
      <c r="T388" s="431"/>
      <c r="U388" s="431"/>
      <c r="V388" s="431"/>
      <c r="W388" s="431"/>
      <c r="X388" s="431"/>
      <c r="Y388" s="431"/>
      <c r="Z388" s="431"/>
      <c r="AA388" s="431"/>
      <c r="AB388" s="431"/>
      <c r="AC388" s="431"/>
      <c r="AD388" s="431"/>
      <c r="AE388" s="431"/>
      <c r="AF388" s="431"/>
      <c r="AG388" s="431"/>
      <c r="AH388" s="431"/>
      <c r="AI388" s="431"/>
      <c r="AJ388" s="431"/>
      <c r="AK388" s="431"/>
      <c r="AL388" s="431"/>
      <c r="AM388" s="431"/>
      <c r="AN388" s="431"/>
      <c r="AO388" s="431"/>
      <c r="AP388" s="431"/>
      <c r="AQ388" s="431"/>
      <c r="AR388" s="431"/>
      <c r="AS388" s="431"/>
      <c r="AT388" s="431"/>
      <c r="AU388" s="431"/>
      <c r="AV388" s="431"/>
      <c r="AW388" s="431"/>
      <c r="AX388" s="431"/>
      <c r="AY388" s="431"/>
      <c r="AZ388" s="431"/>
      <c r="BA388" s="431"/>
      <c r="BB388" s="431"/>
    </row>
    <row r="389" ht="15.0" customHeight="1">
      <c r="A389" s="431"/>
      <c r="B389" s="431"/>
      <c r="C389" s="431"/>
      <c r="D389" s="431"/>
      <c r="E389" s="431"/>
      <c r="F389" s="273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431"/>
      <c r="R389" s="431"/>
      <c r="S389" s="431"/>
      <c r="T389" s="431"/>
      <c r="U389" s="431"/>
      <c r="V389" s="431"/>
      <c r="W389" s="431"/>
      <c r="X389" s="431"/>
      <c r="Y389" s="431"/>
      <c r="Z389" s="431"/>
      <c r="AA389" s="431"/>
      <c r="AB389" s="431"/>
      <c r="AC389" s="431"/>
      <c r="AD389" s="431"/>
      <c r="AE389" s="431"/>
      <c r="AF389" s="431"/>
      <c r="AG389" s="431"/>
      <c r="AH389" s="431"/>
      <c r="AI389" s="431"/>
      <c r="AJ389" s="431"/>
      <c r="AK389" s="431"/>
      <c r="AL389" s="431"/>
      <c r="AM389" s="431"/>
      <c r="AN389" s="431"/>
      <c r="AO389" s="431"/>
      <c r="AP389" s="431"/>
      <c r="AQ389" s="431"/>
      <c r="AR389" s="431"/>
      <c r="AS389" s="431"/>
      <c r="AT389" s="431"/>
      <c r="AU389" s="431"/>
      <c r="AV389" s="431"/>
      <c r="AW389" s="431"/>
      <c r="AX389" s="431"/>
      <c r="AY389" s="431"/>
      <c r="AZ389" s="431"/>
      <c r="BA389" s="431"/>
      <c r="BB389" s="431"/>
    </row>
    <row r="390" ht="15.0" customHeight="1">
      <c r="A390" s="431"/>
      <c r="B390" s="431"/>
      <c r="C390" s="431"/>
      <c r="D390" s="431"/>
      <c r="E390" s="431"/>
      <c r="F390" s="273"/>
      <c r="G390" s="274"/>
      <c r="H390" s="274"/>
      <c r="I390" s="274"/>
      <c r="J390" s="274"/>
      <c r="K390" s="274"/>
      <c r="L390" s="274"/>
      <c r="M390" s="274"/>
      <c r="N390" s="274"/>
      <c r="O390" s="274"/>
      <c r="P390" s="274"/>
      <c r="Q390" s="431"/>
      <c r="R390" s="431"/>
      <c r="S390" s="431"/>
      <c r="T390" s="431"/>
      <c r="U390" s="431"/>
      <c r="V390" s="431"/>
      <c r="W390" s="431"/>
      <c r="X390" s="431"/>
      <c r="Y390" s="431"/>
      <c r="Z390" s="431"/>
      <c r="AA390" s="431"/>
      <c r="AB390" s="431"/>
      <c r="AC390" s="431"/>
      <c r="AD390" s="431"/>
      <c r="AE390" s="431"/>
      <c r="AF390" s="431"/>
      <c r="AG390" s="431"/>
      <c r="AH390" s="431"/>
      <c r="AI390" s="431"/>
      <c r="AJ390" s="431"/>
      <c r="AK390" s="431"/>
      <c r="AL390" s="431"/>
      <c r="AM390" s="431"/>
      <c r="AN390" s="431"/>
      <c r="AO390" s="431"/>
      <c r="AP390" s="431"/>
      <c r="AQ390" s="431"/>
      <c r="AR390" s="431"/>
      <c r="AS390" s="431"/>
      <c r="AT390" s="431"/>
      <c r="AU390" s="431"/>
      <c r="AV390" s="431"/>
      <c r="AW390" s="431"/>
      <c r="AX390" s="431"/>
      <c r="AY390" s="431"/>
      <c r="AZ390" s="431"/>
      <c r="BA390" s="431"/>
      <c r="BB390" s="431"/>
    </row>
    <row r="391" ht="15.0" customHeight="1">
      <c r="A391" s="431"/>
      <c r="B391" s="431"/>
      <c r="C391" s="431"/>
      <c r="D391" s="431"/>
      <c r="E391" s="431"/>
      <c r="F391" s="273"/>
      <c r="G391" s="274"/>
      <c r="H391" s="274"/>
      <c r="I391" s="274"/>
      <c r="J391" s="274"/>
      <c r="K391" s="274"/>
      <c r="L391" s="274"/>
      <c r="M391" s="274"/>
      <c r="N391" s="274"/>
      <c r="O391" s="274"/>
      <c r="P391" s="274"/>
      <c r="Q391" s="431"/>
      <c r="R391" s="431"/>
      <c r="S391" s="431"/>
      <c r="T391" s="431"/>
      <c r="U391" s="431"/>
      <c r="V391" s="431"/>
      <c r="W391" s="431"/>
      <c r="X391" s="431"/>
      <c r="Y391" s="431"/>
      <c r="Z391" s="431"/>
      <c r="AA391" s="431"/>
      <c r="AB391" s="431"/>
      <c r="AC391" s="431"/>
      <c r="AD391" s="431"/>
      <c r="AE391" s="431"/>
      <c r="AF391" s="431"/>
      <c r="AG391" s="431"/>
      <c r="AH391" s="431"/>
      <c r="AI391" s="431"/>
      <c r="AJ391" s="431"/>
      <c r="AK391" s="431"/>
      <c r="AL391" s="431"/>
      <c r="AM391" s="431"/>
      <c r="AN391" s="431"/>
      <c r="AO391" s="431"/>
      <c r="AP391" s="431"/>
      <c r="AQ391" s="431"/>
      <c r="AR391" s="431"/>
      <c r="AS391" s="431"/>
      <c r="AT391" s="431"/>
      <c r="AU391" s="431"/>
      <c r="AV391" s="431"/>
      <c r="AW391" s="431"/>
      <c r="AX391" s="431"/>
      <c r="AY391" s="431"/>
      <c r="AZ391" s="431"/>
      <c r="BA391" s="431"/>
      <c r="BB391" s="431"/>
    </row>
    <row r="392" ht="15.0" customHeight="1">
      <c r="A392" s="431"/>
      <c r="B392" s="431"/>
      <c r="C392" s="431"/>
      <c r="D392" s="431"/>
      <c r="E392" s="431"/>
      <c r="F392" s="273"/>
      <c r="G392" s="274"/>
      <c r="H392" s="274"/>
      <c r="I392" s="274"/>
      <c r="J392" s="274"/>
      <c r="K392" s="274"/>
      <c r="L392" s="274"/>
      <c r="M392" s="274"/>
      <c r="N392" s="274"/>
      <c r="O392" s="274"/>
      <c r="P392" s="274"/>
      <c r="Q392" s="431"/>
      <c r="R392" s="431"/>
      <c r="S392" s="431"/>
      <c r="T392" s="431"/>
      <c r="U392" s="431"/>
      <c r="V392" s="431"/>
      <c r="W392" s="431"/>
      <c r="X392" s="431"/>
      <c r="Y392" s="431"/>
      <c r="Z392" s="431"/>
      <c r="AA392" s="431"/>
      <c r="AB392" s="431"/>
      <c r="AC392" s="431"/>
      <c r="AD392" s="431"/>
      <c r="AE392" s="431"/>
      <c r="AF392" s="431"/>
      <c r="AG392" s="431"/>
      <c r="AH392" s="431"/>
      <c r="AI392" s="431"/>
      <c r="AJ392" s="431"/>
      <c r="AK392" s="431"/>
      <c r="AL392" s="431"/>
      <c r="AM392" s="431"/>
      <c r="AN392" s="431"/>
      <c r="AO392" s="431"/>
      <c r="AP392" s="431"/>
      <c r="AQ392" s="431"/>
      <c r="AR392" s="431"/>
      <c r="AS392" s="431"/>
      <c r="AT392" s="431"/>
      <c r="AU392" s="431"/>
      <c r="AV392" s="431"/>
      <c r="AW392" s="431"/>
      <c r="AX392" s="431"/>
      <c r="AY392" s="431"/>
      <c r="AZ392" s="431"/>
      <c r="BA392" s="431"/>
      <c r="BB392" s="431"/>
    </row>
    <row r="393" ht="15.0" customHeight="1">
      <c r="A393" s="431"/>
      <c r="B393" s="431"/>
      <c r="C393" s="431"/>
      <c r="D393" s="431"/>
      <c r="E393" s="431"/>
      <c r="F393" s="273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431"/>
      <c r="R393" s="431"/>
      <c r="S393" s="431"/>
      <c r="T393" s="431"/>
      <c r="U393" s="431"/>
      <c r="V393" s="431"/>
      <c r="W393" s="431"/>
      <c r="X393" s="431"/>
      <c r="Y393" s="431"/>
      <c r="Z393" s="431"/>
      <c r="AA393" s="431"/>
      <c r="AB393" s="431"/>
      <c r="AC393" s="431"/>
      <c r="AD393" s="431"/>
      <c r="AE393" s="431"/>
      <c r="AF393" s="431"/>
      <c r="AG393" s="431"/>
      <c r="AH393" s="431"/>
      <c r="AI393" s="431"/>
      <c r="AJ393" s="431"/>
      <c r="AK393" s="431"/>
      <c r="AL393" s="431"/>
      <c r="AM393" s="431"/>
      <c r="AN393" s="431"/>
      <c r="AO393" s="431"/>
      <c r="AP393" s="431"/>
      <c r="AQ393" s="431"/>
      <c r="AR393" s="431"/>
      <c r="AS393" s="431"/>
      <c r="AT393" s="431"/>
      <c r="AU393" s="431"/>
      <c r="AV393" s="431"/>
      <c r="AW393" s="431"/>
      <c r="AX393" s="431"/>
      <c r="AY393" s="431"/>
      <c r="AZ393" s="431"/>
      <c r="BA393" s="431"/>
      <c r="BB393" s="431"/>
    </row>
    <row r="394" ht="15.0" customHeight="1">
      <c r="A394" s="431"/>
      <c r="B394" s="431"/>
      <c r="C394" s="431"/>
      <c r="D394" s="431"/>
      <c r="E394" s="431"/>
      <c r="F394" s="273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431"/>
      <c r="R394" s="431"/>
      <c r="S394" s="431"/>
      <c r="T394" s="431"/>
      <c r="U394" s="431"/>
      <c r="V394" s="431"/>
      <c r="W394" s="431"/>
      <c r="X394" s="431"/>
      <c r="Y394" s="431"/>
      <c r="Z394" s="431"/>
      <c r="AA394" s="431"/>
      <c r="AB394" s="431"/>
      <c r="AC394" s="431"/>
      <c r="AD394" s="431"/>
      <c r="AE394" s="431"/>
      <c r="AF394" s="431"/>
      <c r="AG394" s="431"/>
      <c r="AH394" s="431"/>
      <c r="AI394" s="431"/>
      <c r="AJ394" s="431"/>
      <c r="AK394" s="431"/>
      <c r="AL394" s="431"/>
      <c r="AM394" s="431"/>
      <c r="AN394" s="431"/>
      <c r="AO394" s="431"/>
      <c r="AP394" s="431"/>
      <c r="AQ394" s="431"/>
      <c r="AR394" s="431"/>
      <c r="AS394" s="431"/>
      <c r="AT394" s="431"/>
      <c r="AU394" s="431"/>
      <c r="AV394" s="431"/>
      <c r="AW394" s="431"/>
      <c r="AX394" s="431"/>
      <c r="AY394" s="431"/>
      <c r="AZ394" s="431"/>
      <c r="BA394" s="431"/>
      <c r="BB394" s="431"/>
    </row>
    <row r="395" ht="15.0" customHeight="1">
      <c r="A395" s="431"/>
      <c r="B395" s="431"/>
      <c r="C395" s="431"/>
      <c r="D395" s="431"/>
      <c r="E395" s="431"/>
      <c r="F395" s="273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  <c r="Q395" s="431"/>
      <c r="R395" s="431"/>
      <c r="S395" s="431"/>
      <c r="T395" s="431"/>
      <c r="U395" s="431"/>
      <c r="V395" s="431"/>
      <c r="W395" s="431"/>
      <c r="X395" s="431"/>
      <c r="Y395" s="431"/>
      <c r="Z395" s="431"/>
      <c r="AA395" s="431"/>
      <c r="AB395" s="431"/>
      <c r="AC395" s="431"/>
      <c r="AD395" s="431"/>
      <c r="AE395" s="431"/>
      <c r="AF395" s="431"/>
      <c r="AG395" s="431"/>
      <c r="AH395" s="431"/>
      <c r="AI395" s="431"/>
      <c r="AJ395" s="431"/>
      <c r="AK395" s="431"/>
      <c r="AL395" s="431"/>
      <c r="AM395" s="431"/>
      <c r="AN395" s="431"/>
      <c r="AO395" s="431"/>
      <c r="AP395" s="431"/>
      <c r="AQ395" s="431"/>
      <c r="AR395" s="431"/>
      <c r="AS395" s="431"/>
      <c r="AT395" s="431"/>
      <c r="AU395" s="431"/>
      <c r="AV395" s="431"/>
      <c r="AW395" s="431"/>
      <c r="AX395" s="431"/>
      <c r="AY395" s="431"/>
      <c r="AZ395" s="431"/>
      <c r="BA395" s="431"/>
      <c r="BB395" s="431"/>
    </row>
    <row r="396" ht="15.0" customHeight="1">
      <c r="A396" s="431"/>
      <c r="B396" s="431"/>
      <c r="C396" s="431"/>
      <c r="D396" s="431"/>
      <c r="E396" s="431"/>
      <c r="F396" s="273"/>
      <c r="G396" s="274"/>
      <c r="H396" s="274"/>
      <c r="I396" s="274"/>
      <c r="J396" s="274"/>
      <c r="K396" s="274"/>
      <c r="L396" s="274"/>
      <c r="M396" s="274"/>
      <c r="N396" s="274"/>
      <c r="O396" s="274"/>
      <c r="P396" s="274"/>
      <c r="Q396" s="431"/>
      <c r="R396" s="431"/>
      <c r="S396" s="431"/>
      <c r="T396" s="431"/>
      <c r="U396" s="431"/>
      <c r="V396" s="431"/>
      <c r="W396" s="431"/>
      <c r="X396" s="431"/>
      <c r="Y396" s="431"/>
      <c r="Z396" s="431"/>
      <c r="AA396" s="431"/>
      <c r="AB396" s="431"/>
      <c r="AC396" s="431"/>
      <c r="AD396" s="431"/>
      <c r="AE396" s="431"/>
      <c r="AF396" s="431"/>
      <c r="AG396" s="431"/>
      <c r="AH396" s="431"/>
      <c r="AI396" s="431"/>
      <c r="AJ396" s="431"/>
      <c r="AK396" s="431"/>
      <c r="AL396" s="431"/>
      <c r="AM396" s="431"/>
      <c r="AN396" s="431"/>
      <c r="AO396" s="431"/>
      <c r="AP396" s="431"/>
      <c r="AQ396" s="431"/>
      <c r="AR396" s="431"/>
      <c r="AS396" s="431"/>
      <c r="AT396" s="431"/>
      <c r="AU396" s="431"/>
      <c r="AV396" s="431"/>
      <c r="AW396" s="431"/>
      <c r="AX396" s="431"/>
      <c r="AY396" s="431"/>
      <c r="AZ396" s="431"/>
      <c r="BA396" s="431"/>
      <c r="BB396" s="431"/>
    </row>
    <row r="397" ht="15.0" customHeight="1">
      <c r="A397" s="431"/>
      <c r="B397" s="431"/>
      <c r="C397" s="431"/>
      <c r="D397" s="431"/>
      <c r="E397" s="431"/>
      <c r="F397" s="273"/>
      <c r="G397" s="274"/>
      <c r="H397" s="274"/>
      <c r="I397" s="274"/>
      <c r="J397" s="274"/>
      <c r="K397" s="274"/>
      <c r="L397" s="274"/>
      <c r="M397" s="274"/>
      <c r="N397" s="274"/>
      <c r="O397" s="274"/>
      <c r="P397" s="274"/>
      <c r="Q397" s="431"/>
      <c r="R397" s="431"/>
      <c r="S397" s="431"/>
      <c r="T397" s="431"/>
      <c r="U397" s="431"/>
      <c r="V397" s="431"/>
      <c r="W397" s="431"/>
      <c r="X397" s="431"/>
      <c r="Y397" s="431"/>
      <c r="Z397" s="431"/>
      <c r="AA397" s="431"/>
      <c r="AB397" s="431"/>
      <c r="AC397" s="431"/>
      <c r="AD397" s="431"/>
      <c r="AE397" s="431"/>
      <c r="AF397" s="431"/>
      <c r="AG397" s="431"/>
      <c r="AH397" s="431"/>
      <c r="AI397" s="431"/>
      <c r="AJ397" s="431"/>
      <c r="AK397" s="431"/>
      <c r="AL397" s="431"/>
      <c r="AM397" s="431"/>
      <c r="AN397" s="431"/>
      <c r="AO397" s="431"/>
      <c r="AP397" s="431"/>
      <c r="AQ397" s="431"/>
      <c r="AR397" s="431"/>
      <c r="AS397" s="431"/>
      <c r="AT397" s="431"/>
      <c r="AU397" s="431"/>
      <c r="AV397" s="431"/>
      <c r="AW397" s="431"/>
      <c r="AX397" s="431"/>
      <c r="AY397" s="431"/>
      <c r="AZ397" s="431"/>
      <c r="BA397" s="431"/>
      <c r="BB397" s="431"/>
    </row>
    <row r="398" ht="15.0" customHeight="1">
      <c r="A398" s="431"/>
      <c r="B398" s="431"/>
      <c r="C398" s="431"/>
      <c r="D398" s="431"/>
      <c r="E398" s="431"/>
      <c r="F398" s="273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431"/>
      <c r="R398" s="431"/>
      <c r="S398" s="431"/>
      <c r="T398" s="431"/>
      <c r="U398" s="431"/>
      <c r="V398" s="431"/>
      <c r="W398" s="431"/>
      <c r="X398" s="431"/>
      <c r="Y398" s="431"/>
      <c r="Z398" s="431"/>
      <c r="AA398" s="431"/>
      <c r="AB398" s="431"/>
      <c r="AC398" s="431"/>
      <c r="AD398" s="431"/>
      <c r="AE398" s="431"/>
      <c r="AF398" s="431"/>
      <c r="AG398" s="431"/>
      <c r="AH398" s="431"/>
      <c r="AI398" s="431"/>
      <c r="AJ398" s="431"/>
      <c r="AK398" s="431"/>
      <c r="AL398" s="431"/>
      <c r="AM398" s="431"/>
      <c r="AN398" s="431"/>
      <c r="AO398" s="431"/>
      <c r="AP398" s="431"/>
      <c r="AQ398" s="431"/>
      <c r="AR398" s="431"/>
      <c r="AS398" s="431"/>
      <c r="AT398" s="431"/>
      <c r="AU398" s="431"/>
      <c r="AV398" s="431"/>
      <c r="AW398" s="431"/>
      <c r="AX398" s="431"/>
      <c r="AY398" s="431"/>
      <c r="AZ398" s="431"/>
      <c r="BA398" s="431"/>
      <c r="BB398" s="431"/>
    </row>
    <row r="399" ht="15.0" customHeight="1">
      <c r="A399" s="431"/>
      <c r="B399" s="431"/>
      <c r="C399" s="431"/>
      <c r="D399" s="431"/>
      <c r="E399" s="431"/>
      <c r="F399" s="273"/>
      <c r="G399" s="274"/>
      <c r="H399" s="274"/>
      <c r="I399" s="274"/>
      <c r="J399" s="274"/>
      <c r="K399" s="274"/>
      <c r="L399" s="274"/>
      <c r="M399" s="274"/>
      <c r="N399" s="274"/>
      <c r="O399" s="274"/>
      <c r="P399" s="274"/>
      <c r="Q399" s="431"/>
      <c r="R399" s="431"/>
      <c r="S399" s="431"/>
      <c r="T399" s="431"/>
      <c r="U399" s="431"/>
      <c r="V399" s="431"/>
      <c r="W399" s="431"/>
      <c r="X399" s="431"/>
      <c r="Y399" s="431"/>
      <c r="Z399" s="431"/>
      <c r="AA399" s="431"/>
      <c r="AB399" s="431"/>
      <c r="AC399" s="431"/>
      <c r="AD399" s="431"/>
      <c r="AE399" s="431"/>
      <c r="AF399" s="431"/>
      <c r="AG399" s="431"/>
      <c r="AH399" s="431"/>
      <c r="AI399" s="431"/>
      <c r="AJ399" s="431"/>
      <c r="AK399" s="431"/>
      <c r="AL399" s="431"/>
      <c r="AM399" s="431"/>
      <c r="AN399" s="431"/>
      <c r="AO399" s="431"/>
      <c r="AP399" s="431"/>
      <c r="AQ399" s="431"/>
      <c r="AR399" s="431"/>
      <c r="AS399" s="431"/>
      <c r="AT399" s="431"/>
      <c r="AU399" s="431"/>
      <c r="AV399" s="431"/>
      <c r="AW399" s="431"/>
      <c r="AX399" s="431"/>
      <c r="AY399" s="431"/>
      <c r="AZ399" s="431"/>
      <c r="BA399" s="431"/>
      <c r="BB399" s="431"/>
    </row>
    <row r="400" ht="15.0" customHeight="1">
      <c r="A400" s="431"/>
      <c r="B400" s="431"/>
      <c r="C400" s="431"/>
      <c r="D400" s="431"/>
      <c r="E400" s="431"/>
      <c r="F400" s="273"/>
      <c r="G400" s="274"/>
      <c r="H400" s="274"/>
      <c r="I400" s="274"/>
      <c r="J400" s="274"/>
      <c r="K400" s="274"/>
      <c r="L400" s="274"/>
      <c r="M400" s="274"/>
      <c r="N400" s="274"/>
      <c r="O400" s="274"/>
      <c r="P400" s="274"/>
      <c r="Q400" s="431"/>
      <c r="R400" s="431"/>
      <c r="S400" s="431"/>
      <c r="T400" s="431"/>
      <c r="U400" s="431"/>
      <c r="V400" s="431"/>
      <c r="W400" s="431"/>
      <c r="X400" s="431"/>
      <c r="Y400" s="431"/>
      <c r="Z400" s="431"/>
      <c r="AA400" s="431"/>
      <c r="AB400" s="431"/>
      <c r="AC400" s="431"/>
      <c r="AD400" s="431"/>
      <c r="AE400" s="431"/>
      <c r="AF400" s="431"/>
      <c r="AG400" s="431"/>
      <c r="AH400" s="431"/>
      <c r="AI400" s="431"/>
      <c r="AJ400" s="431"/>
      <c r="AK400" s="431"/>
      <c r="AL400" s="431"/>
      <c r="AM400" s="431"/>
      <c r="AN400" s="431"/>
      <c r="AO400" s="431"/>
      <c r="AP400" s="431"/>
      <c r="AQ400" s="431"/>
      <c r="AR400" s="431"/>
      <c r="AS400" s="431"/>
      <c r="AT400" s="431"/>
      <c r="AU400" s="431"/>
      <c r="AV400" s="431"/>
      <c r="AW400" s="431"/>
      <c r="AX400" s="431"/>
      <c r="AY400" s="431"/>
      <c r="AZ400" s="431"/>
      <c r="BA400" s="431"/>
      <c r="BB400" s="431"/>
    </row>
    <row r="401" ht="15.0" customHeight="1">
      <c r="A401" s="431"/>
      <c r="B401" s="431"/>
      <c r="C401" s="431"/>
      <c r="D401" s="431"/>
      <c r="E401" s="431"/>
      <c r="F401" s="273"/>
      <c r="G401" s="274"/>
      <c r="H401" s="274"/>
      <c r="I401" s="274"/>
      <c r="J401" s="274"/>
      <c r="K401" s="274"/>
      <c r="L401" s="274"/>
      <c r="M401" s="274"/>
      <c r="N401" s="274"/>
      <c r="O401" s="274"/>
      <c r="P401" s="274"/>
      <c r="Q401" s="431"/>
      <c r="R401" s="431"/>
      <c r="S401" s="431"/>
      <c r="T401" s="431"/>
      <c r="U401" s="431"/>
      <c r="V401" s="431"/>
      <c r="W401" s="431"/>
      <c r="X401" s="431"/>
      <c r="Y401" s="431"/>
      <c r="Z401" s="431"/>
      <c r="AA401" s="431"/>
      <c r="AB401" s="431"/>
      <c r="AC401" s="431"/>
      <c r="AD401" s="431"/>
      <c r="AE401" s="431"/>
      <c r="AF401" s="431"/>
      <c r="AG401" s="431"/>
      <c r="AH401" s="431"/>
      <c r="AI401" s="431"/>
      <c r="AJ401" s="431"/>
      <c r="AK401" s="431"/>
      <c r="AL401" s="431"/>
      <c r="AM401" s="431"/>
      <c r="AN401" s="431"/>
      <c r="AO401" s="431"/>
      <c r="AP401" s="431"/>
      <c r="AQ401" s="431"/>
      <c r="AR401" s="431"/>
      <c r="AS401" s="431"/>
      <c r="AT401" s="431"/>
      <c r="AU401" s="431"/>
      <c r="AV401" s="431"/>
      <c r="AW401" s="431"/>
      <c r="AX401" s="431"/>
      <c r="AY401" s="431"/>
      <c r="AZ401" s="431"/>
      <c r="BA401" s="431"/>
      <c r="BB401" s="431"/>
    </row>
    <row r="402" ht="15.0" customHeight="1">
      <c r="A402" s="431"/>
      <c r="B402" s="431"/>
      <c r="C402" s="431"/>
      <c r="D402" s="431"/>
      <c r="E402" s="431"/>
      <c r="F402" s="273"/>
      <c r="G402" s="274"/>
      <c r="H402" s="274"/>
      <c r="I402" s="274"/>
      <c r="J402" s="274"/>
      <c r="K402" s="274"/>
      <c r="L402" s="274"/>
      <c r="M402" s="274"/>
      <c r="N402" s="274"/>
      <c r="O402" s="274"/>
      <c r="P402" s="274"/>
      <c r="Q402" s="431"/>
      <c r="R402" s="431"/>
      <c r="S402" s="431"/>
      <c r="T402" s="431"/>
      <c r="U402" s="431"/>
      <c r="V402" s="431"/>
      <c r="W402" s="431"/>
      <c r="X402" s="431"/>
      <c r="Y402" s="431"/>
      <c r="Z402" s="431"/>
      <c r="AA402" s="431"/>
      <c r="AB402" s="431"/>
      <c r="AC402" s="431"/>
      <c r="AD402" s="431"/>
      <c r="AE402" s="431"/>
      <c r="AF402" s="431"/>
      <c r="AG402" s="431"/>
      <c r="AH402" s="431"/>
      <c r="AI402" s="431"/>
      <c r="AJ402" s="431"/>
      <c r="AK402" s="431"/>
      <c r="AL402" s="431"/>
      <c r="AM402" s="431"/>
      <c r="AN402" s="431"/>
      <c r="AO402" s="431"/>
      <c r="AP402" s="431"/>
      <c r="AQ402" s="431"/>
      <c r="AR402" s="431"/>
      <c r="AS402" s="431"/>
      <c r="AT402" s="431"/>
      <c r="AU402" s="431"/>
      <c r="AV402" s="431"/>
      <c r="AW402" s="431"/>
      <c r="AX402" s="431"/>
      <c r="AY402" s="431"/>
      <c r="AZ402" s="431"/>
      <c r="BA402" s="431"/>
      <c r="BB402" s="431"/>
    </row>
    <row r="403" ht="15.0" customHeight="1">
      <c r="A403" s="431"/>
      <c r="B403" s="431"/>
      <c r="C403" s="431"/>
      <c r="D403" s="431"/>
      <c r="E403" s="431"/>
      <c r="F403" s="273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431"/>
      <c r="R403" s="431"/>
      <c r="S403" s="431"/>
      <c r="T403" s="431"/>
      <c r="U403" s="431"/>
      <c r="V403" s="431"/>
      <c r="W403" s="431"/>
      <c r="X403" s="431"/>
      <c r="Y403" s="431"/>
      <c r="Z403" s="431"/>
      <c r="AA403" s="431"/>
      <c r="AB403" s="431"/>
      <c r="AC403" s="431"/>
      <c r="AD403" s="431"/>
      <c r="AE403" s="431"/>
      <c r="AF403" s="431"/>
      <c r="AG403" s="431"/>
      <c r="AH403" s="431"/>
      <c r="AI403" s="431"/>
      <c r="AJ403" s="431"/>
      <c r="AK403" s="431"/>
      <c r="AL403" s="431"/>
      <c r="AM403" s="431"/>
      <c r="AN403" s="431"/>
      <c r="AO403" s="431"/>
      <c r="AP403" s="431"/>
      <c r="AQ403" s="431"/>
      <c r="AR403" s="431"/>
      <c r="AS403" s="431"/>
      <c r="AT403" s="431"/>
      <c r="AU403" s="431"/>
      <c r="AV403" s="431"/>
      <c r="AW403" s="431"/>
      <c r="AX403" s="431"/>
      <c r="AY403" s="431"/>
      <c r="AZ403" s="431"/>
      <c r="BA403" s="431"/>
      <c r="BB403" s="431"/>
    </row>
    <row r="404" ht="15.0" customHeight="1">
      <c r="A404" s="431"/>
      <c r="B404" s="431"/>
      <c r="C404" s="431"/>
      <c r="D404" s="431"/>
      <c r="E404" s="431"/>
      <c r="F404" s="273"/>
      <c r="G404" s="274"/>
      <c r="H404" s="274"/>
      <c r="I404" s="274"/>
      <c r="J404" s="274"/>
      <c r="K404" s="274"/>
      <c r="L404" s="274"/>
      <c r="M404" s="274"/>
      <c r="N404" s="274"/>
      <c r="O404" s="274"/>
      <c r="P404" s="274"/>
      <c r="Q404" s="431"/>
      <c r="R404" s="431"/>
      <c r="S404" s="431"/>
      <c r="T404" s="431"/>
      <c r="U404" s="431"/>
      <c r="V404" s="431"/>
      <c r="W404" s="431"/>
      <c r="X404" s="431"/>
      <c r="Y404" s="431"/>
      <c r="Z404" s="431"/>
      <c r="AA404" s="431"/>
      <c r="AB404" s="431"/>
      <c r="AC404" s="431"/>
      <c r="AD404" s="431"/>
      <c r="AE404" s="431"/>
      <c r="AF404" s="431"/>
      <c r="AG404" s="431"/>
      <c r="AH404" s="431"/>
      <c r="AI404" s="431"/>
      <c r="AJ404" s="431"/>
      <c r="AK404" s="431"/>
      <c r="AL404" s="431"/>
      <c r="AM404" s="431"/>
      <c r="AN404" s="431"/>
      <c r="AO404" s="431"/>
      <c r="AP404" s="431"/>
      <c r="AQ404" s="431"/>
      <c r="AR404" s="431"/>
      <c r="AS404" s="431"/>
      <c r="AT404" s="431"/>
      <c r="AU404" s="431"/>
      <c r="AV404" s="431"/>
      <c r="AW404" s="431"/>
      <c r="AX404" s="431"/>
      <c r="AY404" s="431"/>
      <c r="AZ404" s="431"/>
      <c r="BA404" s="431"/>
      <c r="BB404" s="431"/>
    </row>
    <row r="405" ht="15.0" customHeight="1">
      <c r="A405" s="431"/>
      <c r="B405" s="431"/>
      <c r="C405" s="431"/>
      <c r="D405" s="431"/>
      <c r="E405" s="431"/>
      <c r="F405" s="273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431"/>
      <c r="R405" s="431"/>
      <c r="S405" s="431"/>
      <c r="T405" s="431"/>
      <c r="U405" s="431"/>
      <c r="V405" s="431"/>
      <c r="W405" s="431"/>
      <c r="X405" s="431"/>
      <c r="Y405" s="431"/>
      <c r="Z405" s="431"/>
      <c r="AA405" s="431"/>
      <c r="AB405" s="431"/>
      <c r="AC405" s="431"/>
      <c r="AD405" s="431"/>
      <c r="AE405" s="431"/>
      <c r="AF405" s="431"/>
      <c r="AG405" s="431"/>
      <c r="AH405" s="431"/>
      <c r="AI405" s="431"/>
      <c r="AJ405" s="431"/>
      <c r="AK405" s="431"/>
      <c r="AL405" s="431"/>
      <c r="AM405" s="431"/>
      <c r="AN405" s="431"/>
      <c r="AO405" s="431"/>
      <c r="AP405" s="431"/>
      <c r="AQ405" s="431"/>
      <c r="AR405" s="431"/>
      <c r="AS405" s="431"/>
      <c r="AT405" s="431"/>
      <c r="AU405" s="431"/>
      <c r="AV405" s="431"/>
      <c r="AW405" s="431"/>
      <c r="AX405" s="431"/>
      <c r="AY405" s="431"/>
      <c r="AZ405" s="431"/>
      <c r="BA405" s="431"/>
      <c r="BB405" s="431"/>
    </row>
    <row r="406" ht="15.0" customHeight="1">
      <c r="A406" s="431"/>
      <c r="B406" s="431"/>
      <c r="C406" s="431"/>
      <c r="D406" s="431"/>
      <c r="E406" s="431"/>
      <c r="F406" s="273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431"/>
      <c r="R406" s="431"/>
      <c r="S406" s="431"/>
      <c r="T406" s="431"/>
      <c r="U406" s="431"/>
      <c r="V406" s="431"/>
      <c r="W406" s="431"/>
      <c r="X406" s="431"/>
      <c r="Y406" s="431"/>
      <c r="Z406" s="431"/>
      <c r="AA406" s="431"/>
      <c r="AB406" s="431"/>
      <c r="AC406" s="431"/>
      <c r="AD406" s="431"/>
      <c r="AE406" s="431"/>
      <c r="AF406" s="431"/>
      <c r="AG406" s="431"/>
      <c r="AH406" s="431"/>
      <c r="AI406" s="431"/>
      <c r="AJ406" s="431"/>
      <c r="AK406" s="431"/>
      <c r="AL406" s="431"/>
      <c r="AM406" s="431"/>
      <c r="AN406" s="431"/>
      <c r="AO406" s="431"/>
      <c r="AP406" s="431"/>
      <c r="AQ406" s="431"/>
      <c r="AR406" s="431"/>
      <c r="AS406" s="431"/>
      <c r="AT406" s="431"/>
      <c r="AU406" s="431"/>
      <c r="AV406" s="431"/>
      <c r="AW406" s="431"/>
      <c r="AX406" s="431"/>
      <c r="AY406" s="431"/>
      <c r="AZ406" s="431"/>
      <c r="BA406" s="431"/>
      <c r="BB406" s="431"/>
    </row>
    <row r="407" ht="15.0" customHeight="1">
      <c r="A407" s="431"/>
      <c r="B407" s="431"/>
      <c r="C407" s="431"/>
      <c r="D407" s="431"/>
      <c r="E407" s="431"/>
      <c r="F407" s="273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431"/>
      <c r="R407" s="431"/>
      <c r="S407" s="431"/>
      <c r="T407" s="431"/>
      <c r="U407" s="431"/>
      <c r="V407" s="431"/>
      <c r="W407" s="431"/>
      <c r="X407" s="431"/>
      <c r="Y407" s="431"/>
      <c r="Z407" s="431"/>
      <c r="AA407" s="431"/>
      <c r="AB407" s="431"/>
      <c r="AC407" s="431"/>
      <c r="AD407" s="431"/>
      <c r="AE407" s="431"/>
      <c r="AF407" s="431"/>
      <c r="AG407" s="431"/>
      <c r="AH407" s="431"/>
      <c r="AI407" s="431"/>
      <c r="AJ407" s="431"/>
      <c r="AK407" s="431"/>
      <c r="AL407" s="431"/>
      <c r="AM407" s="431"/>
      <c r="AN407" s="431"/>
      <c r="AO407" s="431"/>
      <c r="AP407" s="431"/>
      <c r="AQ407" s="431"/>
      <c r="AR407" s="431"/>
      <c r="AS407" s="431"/>
      <c r="AT407" s="431"/>
      <c r="AU407" s="431"/>
      <c r="AV407" s="431"/>
      <c r="AW407" s="431"/>
      <c r="AX407" s="431"/>
      <c r="AY407" s="431"/>
      <c r="AZ407" s="431"/>
      <c r="BA407" s="431"/>
      <c r="BB407" s="431"/>
    </row>
    <row r="408" ht="15.0" customHeight="1">
      <c r="A408" s="431"/>
      <c r="B408" s="431"/>
      <c r="C408" s="431"/>
      <c r="D408" s="431"/>
      <c r="E408" s="431"/>
      <c r="F408" s="273"/>
      <c r="G408" s="274"/>
      <c r="H408" s="274"/>
      <c r="I408" s="274"/>
      <c r="J408" s="274"/>
      <c r="K408" s="274"/>
      <c r="L408" s="274"/>
      <c r="M408" s="274"/>
      <c r="N408" s="274"/>
      <c r="O408" s="274"/>
      <c r="P408" s="274"/>
      <c r="Q408" s="431"/>
      <c r="R408" s="431"/>
      <c r="S408" s="431"/>
      <c r="T408" s="431"/>
      <c r="U408" s="431"/>
      <c r="V408" s="431"/>
      <c r="W408" s="431"/>
      <c r="X408" s="431"/>
      <c r="Y408" s="431"/>
      <c r="Z408" s="431"/>
      <c r="AA408" s="431"/>
      <c r="AB408" s="431"/>
      <c r="AC408" s="431"/>
      <c r="AD408" s="431"/>
      <c r="AE408" s="431"/>
      <c r="AF408" s="431"/>
      <c r="AG408" s="431"/>
      <c r="AH408" s="431"/>
      <c r="AI408" s="431"/>
      <c r="AJ408" s="431"/>
      <c r="AK408" s="431"/>
      <c r="AL408" s="431"/>
      <c r="AM408" s="431"/>
      <c r="AN408" s="431"/>
      <c r="AO408" s="431"/>
      <c r="AP408" s="431"/>
      <c r="AQ408" s="431"/>
      <c r="AR408" s="431"/>
      <c r="AS408" s="431"/>
      <c r="AT408" s="431"/>
      <c r="AU408" s="431"/>
      <c r="AV408" s="431"/>
      <c r="AW408" s="431"/>
      <c r="AX408" s="431"/>
      <c r="AY408" s="431"/>
      <c r="AZ408" s="431"/>
      <c r="BA408" s="431"/>
      <c r="BB408" s="431"/>
    </row>
    <row r="409" ht="15.0" customHeight="1">
      <c r="A409" s="431"/>
      <c r="B409" s="431"/>
      <c r="C409" s="431"/>
      <c r="D409" s="431"/>
      <c r="E409" s="431"/>
      <c r="F409" s="273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431"/>
      <c r="R409" s="431"/>
      <c r="S409" s="431"/>
      <c r="T409" s="431"/>
      <c r="U409" s="431"/>
      <c r="V409" s="431"/>
      <c r="W409" s="431"/>
      <c r="X409" s="431"/>
      <c r="Y409" s="431"/>
      <c r="Z409" s="431"/>
      <c r="AA409" s="431"/>
      <c r="AB409" s="431"/>
      <c r="AC409" s="431"/>
      <c r="AD409" s="431"/>
      <c r="AE409" s="431"/>
      <c r="AF409" s="431"/>
      <c r="AG409" s="431"/>
      <c r="AH409" s="431"/>
      <c r="AI409" s="431"/>
      <c r="AJ409" s="431"/>
      <c r="AK409" s="431"/>
      <c r="AL409" s="431"/>
      <c r="AM409" s="431"/>
      <c r="AN409" s="431"/>
      <c r="AO409" s="431"/>
      <c r="AP409" s="431"/>
      <c r="AQ409" s="431"/>
      <c r="AR409" s="431"/>
      <c r="AS409" s="431"/>
      <c r="AT409" s="431"/>
      <c r="AU409" s="431"/>
      <c r="AV409" s="431"/>
      <c r="AW409" s="431"/>
      <c r="AX409" s="431"/>
      <c r="AY409" s="431"/>
      <c r="AZ409" s="431"/>
      <c r="BA409" s="431"/>
      <c r="BB409" s="431"/>
    </row>
    <row r="410" ht="15.0" customHeight="1">
      <c r="A410" s="431"/>
      <c r="B410" s="431"/>
      <c r="C410" s="431"/>
      <c r="D410" s="431"/>
      <c r="E410" s="431"/>
      <c r="F410" s="273"/>
      <c r="G410" s="274"/>
      <c r="H410" s="274"/>
      <c r="I410" s="274"/>
      <c r="J410" s="274"/>
      <c r="K410" s="274"/>
      <c r="L410" s="274"/>
      <c r="M410" s="274"/>
      <c r="N410" s="274"/>
      <c r="O410" s="274"/>
      <c r="P410" s="274"/>
      <c r="Q410" s="431"/>
      <c r="R410" s="431"/>
      <c r="S410" s="431"/>
      <c r="T410" s="431"/>
      <c r="U410" s="431"/>
      <c r="V410" s="431"/>
      <c r="W410" s="431"/>
      <c r="X410" s="431"/>
      <c r="Y410" s="431"/>
      <c r="Z410" s="431"/>
      <c r="AA410" s="431"/>
      <c r="AB410" s="431"/>
      <c r="AC410" s="431"/>
      <c r="AD410" s="431"/>
      <c r="AE410" s="431"/>
      <c r="AF410" s="431"/>
      <c r="AG410" s="431"/>
      <c r="AH410" s="431"/>
      <c r="AI410" s="431"/>
      <c r="AJ410" s="431"/>
      <c r="AK410" s="431"/>
      <c r="AL410" s="431"/>
      <c r="AM410" s="431"/>
      <c r="AN410" s="431"/>
      <c r="AO410" s="431"/>
      <c r="AP410" s="431"/>
      <c r="AQ410" s="431"/>
      <c r="AR410" s="431"/>
      <c r="AS410" s="431"/>
      <c r="AT410" s="431"/>
      <c r="AU410" s="431"/>
      <c r="AV410" s="431"/>
      <c r="AW410" s="431"/>
      <c r="AX410" s="431"/>
      <c r="AY410" s="431"/>
      <c r="AZ410" s="431"/>
      <c r="BA410" s="431"/>
      <c r="BB410" s="431"/>
    </row>
    <row r="411" ht="15.0" customHeight="1">
      <c r="A411" s="431"/>
      <c r="B411" s="431"/>
      <c r="C411" s="431"/>
      <c r="D411" s="431"/>
      <c r="E411" s="431"/>
      <c r="F411" s="273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431"/>
      <c r="R411" s="431"/>
      <c r="S411" s="431"/>
      <c r="T411" s="431"/>
      <c r="U411" s="431"/>
      <c r="V411" s="431"/>
      <c r="W411" s="431"/>
      <c r="X411" s="431"/>
      <c r="Y411" s="431"/>
      <c r="Z411" s="431"/>
      <c r="AA411" s="431"/>
      <c r="AB411" s="431"/>
      <c r="AC411" s="431"/>
      <c r="AD411" s="431"/>
      <c r="AE411" s="431"/>
      <c r="AF411" s="431"/>
      <c r="AG411" s="431"/>
      <c r="AH411" s="431"/>
      <c r="AI411" s="431"/>
      <c r="AJ411" s="431"/>
      <c r="AK411" s="431"/>
      <c r="AL411" s="431"/>
      <c r="AM411" s="431"/>
      <c r="AN411" s="431"/>
      <c r="AO411" s="431"/>
      <c r="AP411" s="431"/>
      <c r="AQ411" s="431"/>
      <c r="AR411" s="431"/>
      <c r="AS411" s="431"/>
      <c r="AT411" s="431"/>
      <c r="AU411" s="431"/>
      <c r="AV411" s="431"/>
      <c r="AW411" s="431"/>
      <c r="AX411" s="431"/>
      <c r="AY411" s="431"/>
      <c r="AZ411" s="431"/>
      <c r="BA411" s="431"/>
      <c r="BB411" s="431"/>
    </row>
    <row r="412" ht="15.0" customHeight="1">
      <c r="A412" s="431"/>
      <c r="B412" s="431"/>
      <c r="C412" s="431"/>
      <c r="D412" s="431"/>
      <c r="E412" s="431"/>
      <c r="F412" s="273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431"/>
      <c r="R412" s="431"/>
      <c r="S412" s="431"/>
      <c r="T412" s="431"/>
      <c r="U412" s="431"/>
      <c r="V412" s="431"/>
      <c r="W412" s="431"/>
      <c r="X412" s="431"/>
      <c r="Y412" s="431"/>
      <c r="Z412" s="431"/>
      <c r="AA412" s="431"/>
      <c r="AB412" s="431"/>
      <c r="AC412" s="431"/>
      <c r="AD412" s="431"/>
      <c r="AE412" s="431"/>
      <c r="AF412" s="431"/>
      <c r="AG412" s="431"/>
      <c r="AH412" s="431"/>
      <c r="AI412" s="431"/>
      <c r="AJ412" s="431"/>
      <c r="AK412" s="431"/>
      <c r="AL412" s="431"/>
      <c r="AM412" s="431"/>
      <c r="AN412" s="431"/>
      <c r="AO412" s="431"/>
      <c r="AP412" s="431"/>
      <c r="AQ412" s="431"/>
      <c r="AR412" s="431"/>
      <c r="AS412" s="431"/>
      <c r="AT412" s="431"/>
      <c r="AU412" s="431"/>
      <c r="AV412" s="431"/>
      <c r="AW412" s="431"/>
      <c r="AX412" s="431"/>
      <c r="AY412" s="431"/>
      <c r="AZ412" s="431"/>
      <c r="BA412" s="431"/>
      <c r="BB412" s="431"/>
    </row>
    <row r="413" ht="15.0" customHeight="1">
      <c r="A413" s="431"/>
      <c r="B413" s="431"/>
      <c r="C413" s="431"/>
      <c r="D413" s="431"/>
      <c r="E413" s="431"/>
      <c r="F413" s="273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431"/>
      <c r="R413" s="431"/>
      <c r="S413" s="431"/>
      <c r="T413" s="431"/>
      <c r="U413" s="431"/>
      <c r="V413" s="431"/>
      <c r="W413" s="431"/>
      <c r="X413" s="431"/>
      <c r="Y413" s="431"/>
      <c r="Z413" s="431"/>
      <c r="AA413" s="431"/>
      <c r="AB413" s="431"/>
      <c r="AC413" s="431"/>
      <c r="AD413" s="431"/>
      <c r="AE413" s="431"/>
      <c r="AF413" s="431"/>
      <c r="AG413" s="431"/>
      <c r="AH413" s="431"/>
      <c r="AI413" s="431"/>
      <c r="AJ413" s="431"/>
      <c r="AK413" s="431"/>
      <c r="AL413" s="431"/>
      <c r="AM413" s="431"/>
      <c r="AN413" s="431"/>
      <c r="AO413" s="431"/>
      <c r="AP413" s="431"/>
      <c r="AQ413" s="431"/>
      <c r="AR413" s="431"/>
      <c r="AS413" s="431"/>
      <c r="AT413" s="431"/>
      <c r="AU413" s="431"/>
      <c r="AV413" s="431"/>
      <c r="AW413" s="431"/>
      <c r="AX413" s="431"/>
      <c r="AY413" s="431"/>
      <c r="AZ413" s="431"/>
      <c r="BA413" s="431"/>
      <c r="BB413" s="431"/>
    </row>
    <row r="414" ht="15.0" customHeight="1">
      <c r="A414" s="431"/>
      <c r="B414" s="431"/>
      <c r="C414" s="431"/>
      <c r="D414" s="431"/>
      <c r="E414" s="431"/>
      <c r="F414" s="273"/>
      <c r="G414" s="274"/>
      <c r="H414" s="274"/>
      <c r="I414" s="274"/>
      <c r="J414" s="274"/>
      <c r="K414" s="274"/>
      <c r="L414" s="274"/>
      <c r="M414" s="274"/>
      <c r="N414" s="274"/>
      <c r="O414" s="274"/>
      <c r="P414" s="274"/>
      <c r="Q414" s="431"/>
      <c r="R414" s="431"/>
      <c r="S414" s="431"/>
      <c r="T414" s="431"/>
      <c r="U414" s="431"/>
      <c r="V414" s="431"/>
      <c r="W414" s="431"/>
      <c r="X414" s="431"/>
      <c r="Y414" s="431"/>
      <c r="Z414" s="431"/>
      <c r="AA414" s="431"/>
      <c r="AB414" s="431"/>
      <c r="AC414" s="431"/>
      <c r="AD414" s="431"/>
      <c r="AE414" s="431"/>
      <c r="AF414" s="431"/>
      <c r="AG414" s="431"/>
      <c r="AH414" s="431"/>
      <c r="AI414" s="431"/>
      <c r="AJ414" s="431"/>
      <c r="AK414" s="431"/>
      <c r="AL414" s="431"/>
      <c r="AM414" s="431"/>
      <c r="AN414" s="431"/>
      <c r="AO414" s="431"/>
      <c r="AP414" s="431"/>
      <c r="AQ414" s="431"/>
      <c r="AR414" s="431"/>
      <c r="AS414" s="431"/>
      <c r="AT414" s="431"/>
      <c r="AU414" s="431"/>
      <c r="AV414" s="431"/>
      <c r="AW414" s="431"/>
      <c r="AX414" s="431"/>
      <c r="AY414" s="431"/>
      <c r="AZ414" s="431"/>
      <c r="BA414" s="431"/>
      <c r="BB414" s="431"/>
    </row>
    <row r="415" ht="15.0" customHeight="1">
      <c r="A415" s="431"/>
      <c r="B415" s="431"/>
      <c r="C415" s="431"/>
      <c r="D415" s="431"/>
      <c r="E415" s="431"/>
      <c r="F415" s="273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431"/>
      <c r="R415" s="431"/>
      <c r="S415" s="431"/>
      <c r="T415" s="431"/>
      <c r="U415" s="431"/>
      <c r="V415" s="431"/>
      <c r="W415" s="431"/>
      <c r="X415" s="431"/>
      <c r="Y415" s="431"/>
      <c r="Z415" s="431"/>
      <c r="AA415" s="431"/>
      <c r="AB415" s="431"/>
      <c r="AC415" s="431"/>
      <c r="AD415" s="431"/>
      <c r="AE415" s="431"/>
      <c r="AF415" s="431"/>
      <c r="AG415" s="431"/>
      <c r="AH415" s="431"/>
      <c r="AI415" s="431"/>
      <c r="AJ415" s="431"/>
      <c r="AK415" s="431"/>
      <c r="AL415" s="431"/>
      <c r="AM415" s="431"/>
      <c r="AN415" s="431"/>
      <c r="AO415" s="431"/>
      <c r="AP415" s="431"/>
      <c r="AQ415" s="431"/>
      <c r="AR415" s="431"/>
      <c r="AS415" s="431"/>
      <c r="AT415" s="431"/>
      <c r="AU415" s="431"/>
      <c r="AV415" s="431"/>
      <c r="AW415" s="431"/>
      <c r="AX415" s="431"/>
      <c r="AY415" s="431"/>
      <c r="AZ415" s="431"/>
      <c r="BA415" s="431"/>
      <c r="BB415" s="431"/>
    </row>
    <row r="416" ht="15.0" customHeight="1">
      <c r="A416" s="431"/>
      <c r="B416" s="431"/>
      <c r="C416" s="431"/>
      <c r="D416" s="431"/>
      <c r="E416" s="431"/>
      <c r="F416" s="273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431"/>
      <c r="R416" s="431"/>
      <c r="S416" s="431"/>
      <c r="T416" s="431"/>
      <c r="U416" s="431"/>
      <c r="V416" s="431"/>
      <c r="W416" s="431"/>
      <c r="X416" s="431"/>
      <c r="Y416" s="431"/>
      <c r="Z416" s="431"/>
      <c r="AA416" s="431"/>
      <c r="AB416" s="431"/>
      <c r="AC416" s="431"/>
      <c r="AD416" s="431"/>
      <c r="AE416" s="431"/>
      <c r="AF416" s="431"/>
      <c r="AG416" s="431"/>
      <c r="AH416" s="431"/>
      <c r="AI416" s="431"/>
      <c r="AJ416" s="431"/>
      <c r="AK416" s="431"/>
      <c r="AL416" s="431"/>
      <c r="AM416" s="431"/>
      <c r="AN416" s="431"/>
      <c r="AO416" s="431"/>
      <c r="AP416" s="431"/>
      <c r="AQ416" s="431"/>
      <c r="AR416" s="431"/>
      <c r="AS416" s="431"/>
      <c r="AT416" s="431"/>
      <c r="AU416" s="431"/>
      <c r="AV416" s="431"/>
      <c r="AW416" s="431"/>
      <c r="AX416" s="431"/>
      <c r="AY416" s="431"/>
      <c r="AZ416" s="431"/>
      <c r="BA416" s="431"/>
      <c r="BB416" s="431"/>
    </row>
    <row r="417" ht="15.0" customHeight="1">
      <c r="A417" s="431"/>
      <c r="B417" s="431"/>
      <c r="C417" s="431"/>
      <c r="D417" s="431"/>
      <c r="E417" s="431"/>
      <c r="F417" s="273"/>
      <c r="G417" s="274"/>
      <c r="H417" s="274"/>
      <c r="I417" s="274"/>
      <c r="J417" s="274"/>
      <c r="K417" s="274"/>
      <c r="L417" s="274"/>
      <c r="M417" s="274"/>
      <c r="N417" s="274"/>
      <c r="O417" s="274"/>
      <c r="P417" s="274"/>
      <c r="Q417" s="431"/>
      <c r="R417" s="431"/>
      <c r="S417" s="431"/>
      <c r="T417" s="431"/>
      <c r="U417" s="431"/>
      <c r="V417" s="431"/>
      <c r="W417" s="431"/>
      <c r="X417" s="431"/>
      <c r="Y417" s="431"/>
      <c r="Z417" s="431"/>
      <c r="AA417" s="431"/>
      <c r="AB417" s="431"/>
      <c r="AC417" s="431"/>
      <c r="AD417" s="431"/>
      <c r="AE417" s="431"/>
      <c r="AF417" s="431"/>
      <c r="AG417" s="431"/>
      <c r="AH417" s="431"/>
      <c r="AI417" s="431"/>
      <c r="AJ417" s="431"/>
      <c r="AK417" s="431"/>
      <c r="AL417" s="431"/>
      <c r="AM417" s="431"/>
      <c r="AN417" s="431"/>
      <c r="AO417" s="431"/>
      <c r="AP417" s="431"/>
      <c r="AQ417" s="431"/>
      <c r="AR417" s="431"/>
      <c r="AS417" s="431"/>
      <c r="AT417" s="431"/>
      <c r="AU417" s="431"/>
      <c r="AV417" s="431"/>
      <c r="AW417" s="431"/>
      <c r="AX417" s="431"/>
      <c r="AY417" s="431"/>
      <c r="AZ417" s="431"/>
      <c r="BA417" s="431"/>
      <c r="BB417" s="431"/>
    </row>
    <row r="418" ht="15.0" customHeight="1">
      <c r="A418" s="431"/>
      <c r="B418" s="431"/>
      <c r="C418" s="431"/>
      <c r="D418" s="431"/>
      <c r="E418" s="431"/>
      <c r="F418" s="273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431"/>
      <c r="R418" s="431"/>
      <c r="S418" s="431"/>
      <c r="T418" s="431"/>
      <c r="U418" s="431"/>
      <c r="V418" s="431"/>
      <c r="W418" s="431"/>
      <c r="X418" s="431"/>
      <c r="Y418" s="431"/>
      <c r="Z418" s="431"/>
      <c r="AA418" s="431"/>
      <c r="AB418" s="431"/>
      <c r="AC418" s="431"/>
      <c r="AD418" s="431"/>
      <c r="AE418" s="431"/>
      <c r="AF418" s="431"/>
      <c r="AG418" s="431"/>
      <c r="AH418" s="431"/>
      <c r="AI418" s="431"/>
      <c r="AJ418" s="431"/>
      <c r="AK418" s="431"/>
      <c r="AL418" s="431"/>
      <c r="AM418" s="431"/>
      <c r="AN418" s="431"/>
      <c r="AO418" s="431"/>
      <c r="AP418" s="431"/>
      <c r="AQ418" s="431"/>
      <c r="AR418" s="431"/>
      <c r="AS418" s="431"/>
      <c r="AT418" s="431"/>
      <c r="AU418" s="431"/>
      <c r="AV418" s="431"/>
      <c r="AW418" s="431"/>
      <c r="AX418" s="431"/>
      <c r="AY418" s="431"/>
      <c r="AZ418" s="431"/>
      <c r="BA418" s="431"/>
      <c r="BB418" s="431"/>
    </row>
    <row r="419" ht="15.0" customHeight="1">
      <c r="A419" s="431"/>
      <c r="B419" s="431"/>
      <c r="C419" s="431"/>
      <c r="D419" s="431"/>
      <c r="E419" s="431"/>
      <c r="F419" s="273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431"/>
      <c r="R419" s="431"/>
      <c r="S419" s="431"/>
      <c r="T419" s="431"/>
      <c r="U419" s="431"/>
      <c r="V419" s="431"/>
      <c r="W419" s="431"/>
      <c r="X419" s="431"/>
      <c r="Y419" s="431"/>
      <c r="Z419" s="431"/>
      <c r="AA419" s="431"/>
      <c r="AB419" s="431"/>
      <c r="AC419" s="431"/>
      <c r="AD419" s="431"/>
      <c r="AE419" s="431"/>
      <c r="AF419" s="431"/>
      <c r="AG419" s="431"/>
      <c r="AH419" s="431"/>
      <c r="AI419" s="431"/>
      <c r="AJ419" s="431"/>
      <c r="AK419" s="431"/>
      <c r="AL419" s="431"/>
      <c r="AM419" s="431"/>
      <c r="AN419" s="431"/>
      <c r="AO419" s="431"/>
      <c r="AP419" s="431"/>
      <c r="AQ419" s="431"/>
      <c r="AR419" s="431"/>
      <c r="AS419" s="431"/>
      <c r="AT419" s="431"/>
      <c r="AU419" s="431"/>
      <c r="AV419" s="431"/>
      <c r="AW419" s="431"/>
      <c r="AX419" s="431"/>
      <c r="AY419" s="431"/>
      <c r="AZ419" s="431"/>
      <c r="BA419" s="431"/>
      <c r="BB419" s="431"/>
    </row>
    <row r="420" ht="15.0" customHeight="1">
      <c r="A420" s="431"/>
      <c r="B420" s="431"/>
      <c r="C420" s="431"/>
      <c r="D420" s="431"/>
      <c r="E420" s="431"/>
      <c r="F420" s="273"/>
      <c r="G420" s="274"/>
      <c r="H420" s="274"/>
      <c r="I420" s="274"/>
      <c r="J420" s="274"/>
      <c r="K420" s="274"/>
      <c r="L420" s="274"/>
      <c r="M420" s="274"/>
      <c r="N420" s="274"/>
      <c r="O420" s="274"/>
      <c r="P420" s="274"/>
      <c r="Q420" s="431"/>
      <c r="R420" s="431"/>
      <c r="S420" s="431"/>
      <c r="T420" s="431"/>
      <c r="U420" s="431"/>
      <c r="V420" s="431"/>
      <c r="W420" s="431"/>
      <c r="X420" s="431"/>
      <c r="Y420" s="431"/>
      <c r="Z420" s="431"/>
      <c r="AA420" s="431"/>
      <c r="AB420" s="431"/>
      <c r="AC420" s="431"/>
      <c r="AD420" s="431"/>
      <c r="AE420" s="431"/>
      <c r="AF420" s="431"/>
      <c r="AG420" s="431"/>
      <c r="AH420" s="431"/>
      <c r="AI420" s="431"/>
      <c r="AJ420" s="431"/>
      <c r="AK420" s="431"/>
      <c r="AL420" s="431"/>
      <c r="AM420" s="431"/>
      <c r="AN420" s="431"/>
      <c r="AO420" s="431"/>
      <c r="AP420" s="431"/>
      <c r="AQ420" s="431"/>
      <c r="AR420" s="431"/>
      <c r="AS420" s="431"/>
      <c r="AT420" s="431"/>
      <c r="AU420" s="431"/>
      <c r="AV420" s="431"/>
      <c r="AW420" s="431"/>
      <c r="AX420" s="431"/>
      <c r="AY420" s="431"/>
      <c r="AZ420" s="431"/>
      <c r="BA420" s="431"/>
      <c r="BB420" s="431"/>
    </row>
    <row r="421" ht="15.0" customHeight="1">
      <c r="A421" s="431"/>
      <c r="B421" s="431"/>
      <c r="C421" s="431"/>
      <c r="D421" s="431"/>
      <c r="E421" s="431"/>
      <c r="F421" s="273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431"/>
      <c r="R421" s="431"/>
      <c r="S421" s="431"/>
      <c r="T421" s="431"/>
      <c r="U421" s="431"/>
      <c r="V421" s="431"/>
      <c r="W421" s="431"/>
      <c r="X421" s="431"/>
      <c r="Y421" s="431"/>
      <c r="Z421" s="431"/>
      <c r="AA421" s="431"/>
      <c r="AB421" s="431"/>
      <c r="AC421" s="431"/>
      <c r="AD421" s="431"/>
      <c r="AE421" s="431"/>
      <c r="AF421" s="431"/>
      <c r="AG421" s="431"/>
      <c r="AH421" s="431"/>
      <c r="AI421" s="431"/>
      <c r="AJ421" s="431"/>
      <c r="AK421" s="431"/>
      <c r="AL421" s="431"/>
      <c r="AM421" s="431"/>
      <c r="AN421" s="431"/>
      <c r="AO421" s="431"/>
      <c r="AP421" s="431"/>
      <c r="AQ421" s="431"/>
      <c r="AR421" s="431"/>
      <c r="AS421" s="431"/>
      <c r="AT421" s="431"/>
      <c r="AU421" s="431"/>
      <c r="AV421" s="431"/>
      <c r="AW421" s="431"/>
      <c r="AX421" s="431"/>
      <c r="AY421" s="431"/>
      <c r="AZ421" s="431"/>
      <c r="BA421" s="431"/>
      <c r="BB421" s="431"/>
    </row>
    <row r="422" ht="15.0" customHeight="1">
      <c r="A422" s="431"/>
      <c r="B422" s="431"/>
      <c r="C422" s="431"/>
      <c r="D422" s="431"/>
      <c r="E422" s="431"/>
      <c r="F422" s="273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431"/>
      <c r="R422" s="431"/>
      <c r="S422" s="431"/>
      <c r="T422" s="431"/>
      <c r="U422" s="431"/>
      <c r="V422" s="431"/>
      <c r="W422" s="431"/>
      <c r="X422" s="431"/>
      <c r="Y422" s="431"/>
      <c r="Z422" s="431"/>
      <c r="AA422" s="431"/>
      <c r="AB422" s="431"/>
      <c r="AC422" s="431"/>
      <c r="AD422" s="431"/>
      <c r="AE422" s="431"/>
      <c r="AF422" s="431"/>
      <c r="AG422" s="431"/>
      <c r="AH422" s="431"/>
      <c r="AI422" s="431"/>
      <c r="AJ422" s="431"/>
      <c r="AK422" s="431"/>
      <c r="AL422" s="431"/>
      <c r="AM422" s="431"/>
      <c r="AN422" s="431"/>
      <c r="AO422" s="431"/>
      <c r="AP422" s="431"/>
      <c r="AQ422" s="431"/>
      <c r="AR422" s="431"/>
      <c r="AS422" s="431"/>
      <c r="AT422" s="431"/>
      <c r="AU422" s="431"/>
      <c r="AV422" s="431"/>
      <c r="AW422" s="431"/>
      <c r="AX422" s="431"/>
      <c r="AY422" s="431"/>
      <c r="AZ422" s="431"/>
      <c r="BA422" s="431"/>
      <c r="BB422" s="431"/>
    </row>
    <row r="423" ht="15.0" customHeight="1">
      <c r="A423" s="431"/>
      <c r="B423" s="431"/>
      <c r="C423" s="431"/>
      <c r="D423" s="431"/>
      <c r="E423" s="431"/>
      <c r="F423" s="273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431"/>
      <c r="R423" s="431"/>
      <c r="S423" s="431"/>
      <c r="T423" s="431"/>
      <c r="U423" s="431"/>
      <c r="V423" s="431"/>
      <c r="W423" s="431"/>
      <c r="X423" s="431"/>
      <c r="Y423" s="431"/>
      <c r="Z423" s="431"/>
      <c r="AA423" s="431"/>
      <c r="AB423" s="431"/>
      <c r="AC423" s="431"/>
      <c r="AD423" s="431"/>
      <c r="AE423" s="431"/>
      <c r="AF423" s="431"/>
      <c r="AG423" s="431"/>
      <c r="AH423" s="431"/>
      <c r="AI423" s="431"/>
      <c r="AJ423" s="431"/>
      <c r="AK423" s="431"/>
      <c r="AL423" s="431"/>
      <c r="AM423" s="431"/>
      <c r="AN423" s="431"/>
      <c r="AO423" s="431"/>
      <c r="AP423" s="431"/>
      <c r="AQ423" s="431"/>
      <c r="AR423" s="431"/>
      <c r="AS423" s="431"/>
      <c r="AT423" s="431"/>
      <c r="AU423" s="431"/>
      <c r="AV423" s="431"/>
      <c r="AW423" s="431"/>
      <c r="AX423" s="431"/>
      <c r="AY423" s="431"/>
      <c r="AZ423" s="431"/>
      <c r="BA423" s="431"/>
      <c r="BB423" s="431"/>
    </row>
    <row r="424" ht="15.0" customHeight="1">
      <c r="A424" s="431"/>
      <c r="B424" s="431"/>
      <c r="C424" s="431"/>
      <c r="D424" s="431"/>
      <c r="E424" s="431"/>
      <c r="F424" s="273"/>
      <c r="G424" s="274"/>
      <c r="H424" s="274"/>
      <c r="I424" s="274"/>
      <c r="J424" s="274"/>
      <c r="K424" s="274"/>
      <c r="L424" s="274"/>
      <c r="M424" s="274"/>
      <c r="N424" s="274"/>
      <c r="O424" s="274"/>
      <c r="P424" s="274"/>
      <c r="Q424" s="431"/>
      <c r="R424" s="431"/>
      <c r="S424" s="431"/>
      <c r="T424" s="431"/>
      <c r="U424" s="431"/>
      <c r="V424" s="431"/>
      <c r="W424" s="431"/>
      <c r="X424" s="431"/>
      <c r="Y424" s="431"/>
      <c r="Z424" s="431"/>
      <c r="AA424" s="431"/>
      <c r="AB424" s="431"/>
      <c r="AC424" s="431"/>
      <c r="AD424" s="431"/>
      <c r="AE424" s="431"/>
      <c r="AF424" s="431"/>
      <c r="AG424" s="431"/>
      <c r="AH424" s="431"/>
      <c r="AI424" s="431"/>
      <c r="AJ424" s="431"/>
      <c r="AK424" s="431"/>
      <c r="AL424" s="431"/>
      <c r="AM424" s="431"/>
      <c r="AN424" s="431"/>
      <c r="AO424" s="431"/>
      <c r="AP424" s="431"/>
      <c r="AQ424" s="431"/>
      <c r="AR424" s="431"/>
      <c r="AS424" s="431"/>
      <c r="AT424" s="431"/>
      <c r="AU424" s="431"/>
      <c r="AV424" s="431"/>
      <c r="AW424" s="431"/>
      <c r="AX424" s="431"/>
      <c r="AY424" s="431"/>
      <c r="AZ424" s="431"/>
      <c r="BA424" s="431"/>
      <c r="BB424" s="431"/>
    </row>
    <row r="425" ht="15.0" customHeight="1">
      <c r="A425" s="431"/>
      <c r="B425" s="431"/>
      <c r="C425" s="431"/>
      <c r="D425" s="431"/>
      <c r="E425" s="431"/>
      <c r="F425" s="273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431"/>
      <c r="R425" s="431"/>
      <c r="S425" s="431"/>
      <c r="T425" s="431"/>
      <c r="U425" s="431"/>
      <c r="V425" s="431"/>
      <c r="W425" s="431"/>
      <c r="X425" s="431"/>
      <c r="Y425" s="431"/>
      <c r="Z425" s="431"/>
      <c r="AA425" s="431"/>
      <c r="AB425" s="431"/>
      <c r="AC425" s="431"/>
      <c r="AD425" s="431"/>
      <c r="AE425" s="431"/>
      <c r="AF425" s="431"/>
      <c r="AG425" s="431"/>
      <c r="AH425" s="431"/>
      <c r="AI425" s="431"/>
      <c r="AJ425" s="431"/>
      <c r="AK425" s="431"/>
      <c r="AL425" s="431"/>
      <c r="AM425" s="431"/>
      <c r="AN425" s="431"/>
      <c r="AO425" s="431"/>
      <c r="AP425" s="431"/>
      <c r="AQ425" s="431"/>
      <c r="AR425" s="431"/>
      <c r="AS425" s="431"/>
      <c r="AT425" s="431"/>
      <c r="AU425" s="431"/>
      <c r="AV425" s="431"/>
      <c r="AW425" s="431"/>
      <c r="AX425" s="431"/>
      <c r="AY425" s="431"/>
      <c r="AZ425" s="431"/>
      <c r="BA425" s="431"/>
      <c r="BB425" s="431"/>
    </row>
    <row r="426" ht="15.0" customHeight="1">
      <c r="A426" s="431"/>
      <c r="B426" s="431"/>
      <c r="C426" s="431"/>
      <c r="D426" s="431"/>
      <c r="E426" s="431"/>
      <c r="F426" s="273"/>
      <c r="G426" s="274"/>
      <c r="H426" s="274"/>
      <c r="I426" s="274"/>
      <c r="J426" s="274"/>
      <c r="K426" s="274"/>
      <c r="L426" s="274"/>
      <c r="M426" s="274"/>
      <c r="N426" s="274"/>
      <c r="O426" s="274"/>
      <c r="P426" s="274"/>
      <c r="Q426" s="431"/>
      <c r="R426" s="431"/>
      <c r="S426" s="431"/>
      <c r="T426" s="431"/>
      <c r="U426" s="431"/>
      <c r="V426" s="431"/>
      <c r="W426" s="431"/>
      <c r="X426" s="431"/>
      <c r="Y426" s="431"/>
      <c r="Z426" s="431"/>
      <c r="AA426" s="431"/>
      <c r="AB426" s="431"/>
      <c r="AC426" s="431"/>
      <c r="AD426" s="431"/>
      <c r="AE426" s="431"/>
      <c r="AF426" s="431"/>
      <c r="AG426" s="431"/>
      <c r="AH426" s="431"/>
      <c r="AI426" s="431"/>
      <c r="AJ426" s="431"/>
      <c r="AK426" s="431"/>
      <c r="AL426" s="431"/>
      <c r="AM426" s="431"/>
      <c r="AN426" s="431"/>
      <c r="AO426" s="431"/>
      <c r="AP426" s="431"/>
      <c r="AQ426" s="431"/>
      <c r="AR426" s="431"/>
      <c r="AS426" s="431"/>
      <c r="AT426" s="431"/>
      <c r="AU426" s="431"/>
      <c r="AV426" s="431"/>
      <c r="AW426" s="431"/>
      <c r="AX426" s="431"/>
      <c r="AY426" s="431"/>
      <c r="AZ426" s="431"/>
      <c r="BA426" s="431"/>
      <c r="BB426" s="431"/>
    </row>
    <row r="427" ht="15.0" customHeight="1">
      <c r="A427" s="431"/>
      <c r="B427" s="431"/>
      <c r="C427" s="431"/>
      <c r="D427" s="431"/>
      <c r="E427" s="431"/>
      <c r="F427" s="273"/>
      <c r="G427" s="274"/>
      <c r="H427" s="274"/>
      <c r="I427" s="274"/>
      <c r="J427" s="274"/>
      <c r="K427" s="274"/>
      <c r="L427" s="274"/>
      <c r="M427" s="274"/>
      <c r="N427" s="274"/>
      <c r="O427" s="274"/>
      <c r="P427" s="274"/>
      <c r="Q427" s="431"/>
      <c r="R427" s="431"/>
      <c r="S427" s="431"/>
      <c r="T427" s="431"/>
      <c r="U427" s="431"/>
      <c r="V427" s="431"/>
      <c r="W427" s="431"/>
      <c r="X427" s="431"/>
      <c r="Y427" s="431"/>
      <c r="Z427" s="431"/>
      <c r="AA427" s="431"/>
      <c r="AB427" s="431"/>
      <c r="AC427" s="431"/>
      <c r="AD427" s="431"/>
      <c r="AE427" s="431"/>
      <c r="AF427" s="431"/>
      <c r="AG427" s="431"/>
      <c r="AH427" s="431"/>
      <c r="AI427" s="431"/>
      <c r="AJ427" s="431"/>
      <c r="AK427" s="431"/>
      <c r="AL427" s="431"/>
      <c r="AM427" s="431"/>
      <c r="AN427" s="431"/>
      <c r="AO427" s="431"/>
      <c r="AP427" s="431"/>
      <c r="AQ427" s="431"/>
      <c r="AR427" s="431"/>
      <c r="AS427" s="431"/>
      <c r="AT427" s="431"/>
      <c r="AU427" s="431"/>
      <c r="AV427" s="431"/>
      <c r="AW427" s="431"/>
      <c r="AX427" s="431"/>
      <c r="AY427" s="431"/>
      <c r="AZ427" s="431"/>
      <c r="BA427" s="431"/>
      <c r="BB427" s="431"/>
    </row>
    <row r="428" ht="15.0" customHeight="1">
      <c r="A428" s="431"/>
      <c r="B428" s="431"/>
      <c r="C428" s="431"/>
      <c r="D428" s="431"/>
      <c r="E428" s="431"/>
      <c r="F428" s="273"/>
      <c r="G428" s="274"/>
      <c r="H428" s="274"/>
      <c r="I428" s="274"/>
      <c r="J428" s="274"/>
      <c r="K428" s="274"/>
      <c r="L428" s="274"/>
      <c r="M428" s="274"/>
      <c r="N428" s="274"/>
      <c r="O428" s="274"/>
      <c r="P428" s="274"/>
      <c r="Q428" s="431"/>
      <c r="R428" s="431"/>
      <c r="S428" s="431"/>
      <c r="T428" s="431"/>
      <c r="U428" s="431"/>
      <c r="V428" s="431"/>
      <c r="W428" s="431"/>
      <c r="X428" s="431"/>
      <c r="Y428" s="431"/>
      <c r="Z428" s="431"/>
      <c r="AA428" s="431"/>
      <c r="AB428" s="431"/>
      <c r="AC428" s="431"/>
      <c r="AD428" s="431"/>
      <c r="AE428" s="431"/>
      <c r="AF428" s="431"/>
      <c r="AG428" s="431"/>
      <c r="AH428" s="431"/>
      <c r="AI428" s="431"/>
      <c r="AJ428" s="431"/>
      <c r="AK428" s="431"/>
      <c r="AL428" s="431"/>
      <c r="AM428" s="431"/>
      <c r="AN428" s="431"/>
      <c r="AO428" s="431"/>
      <c r="AP428" s="431"/>
      <c r="AQ428" s="431"/>
      <c r="AR428" s="431"/>
      <c r="AS428" s="431"/>
      <c r="AT428" s="431"/>
      <c r="AU428" s="431"/>
      <c r="AV428" s="431"/>
      <c r="AW428" s="431"/>
      <c r="AX428" s="431"/>
      <c r="AY428" s="431"/>
      <c r="AZ428" s="431"/>
      <c r="BA428" s="431"/>
      <c r="BB428" s="431"/>
    </row>
    <row r="429" ht="15.0" customHeight="1">
      <c r="A429" s="431"/>
      <c r="B429" s="431"/>
      <c r="C429" s="431"/>
      <c r="D429" s="431"/>
      <c r="E429" s="431"/>
      <c r="F429" s="273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  <c r="Q429" s="431"/>
      <c r="R429" s="431"/>
      <c r="S429" s="431"/>
      <c r="T429" s="431"/>
      <c r="U429" s="431"/>
      <c r="V429" s="431"/>
      <c r="W429" s="431"/>
      <c r="X429" s="431"/>
      <c r="Y429" s="431"/>
      <c r="Z429" s="431"/>
      <c r="AA429" s="431"/>
      <c r="AB429" s="431"/>
      <c r="AC429" s="431"/>
      <c r="AD429" s="431"/>
      <c r="AE429" s="431"/>
      <c r="AF429" s="431"/>
      <c r="AG429" s="431"/>
      <c r="AH429" s="431"/>
      <c r="AI429" s="431"/>
      <c r="AJ429" s="431"/>
      <c r="AK429" s="431"/>
      <c r="AL429" s="431"/>
      <c r="AM429" s="431"/>
      <c r="AN429" s="431"/>
      <c r="AO429" s="431"/>
      <c r="AP429" s="431"/>
      <c r="AQ429" s="431"/>
      <c r="AR429" s="431"/>
      <c r="AS429" s="431"/>
      <c r="AT429" s="431"/>
      <c r="AU429" s="431"/>
      <c r="AV429" s="431"/>
      <c r="AW429" s="431"/>
      <c r="AX429" s="431"/>
      <c r="AY429" s="431"/>
      <c r="AZ429" s="431"/>
      <c r="BA429" s="431"/>
      <c r="BB429" s="431"/>
    </row>
    <row r="430" ht="15.0" customHeight="1">
      <c r="A430" s="431"/>
      <c r="B430" s="431"/>
      <c r="C430" s="431"/>
      <c r="D430" s="431"/>
      <c r="E430" s="431"/>
      <c r="F430" s="273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431"/>
      <c r="R430" s="431"/>
      <c r="S430" s="431"/>
      <c r="T430" s="431"/>
      <c r="U430" s="431"/>
      <c r="V430" s="431"/>
      <c r="W430" s="431"/>
      <c r="X430" s="431"/>
      <c r="Y430" s="431"/>
      <c r="Z430" s="431"/>
      <c r="AA430" s="431"/>
      <c r="AB430" s="431"/>
      <c r="AC430" s="431"/>
      <c r="AD430" s="431"/>
      <c r="AE430" s="431"/>
      <c r="AF430" s="431"/>
      <c r="AG430" s="431"/>
      <c r="AH430" s="431"/>
      <c r="AI430" s="431"/>
      <c r="AJ430" s="431"/>
      <c r="AK430" s="431"/>
      <c r="AL430" s="431"/>
      <c r="AM430" s="431"/>
      <c r="AN430" s="431"/>
      <c r="AO430" s="431"/>
      <c r="AP430" s="431"/>
      <c r="AQ430" s="431"/>
      <c r="AR430" s="431"/>
      <c r="AS430" s="431"/>
      <c r="AT430" s="431"/>
      <c r="AU430" s="431"/>
      <c r="AV430" s="431"/>
      <c r="AW430" s="431"/>
      <c r="AX430" s="431"/>
      <c r="AY430" s="431"/>
      <c r="AZ430" s="431"/>
      <c r="BA430" s="431"/>
      <c r="BB430" s="431"/>
    </row>
    <row r="431" ht="15.0" customHeight="1">
      <c r="A431" s="431"/>
      <c r="B431" s="431"/>
      <c r="C431" s="431"/>
      <c r="D431" s="431"/>
      <c r="E431" s="431"/>
      <c r="F431" s="273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431"/>
      <c r="R431" s="431"/>
      <c r="S431" s="431"/>
      <c r="T431" s="431"/>
      <c r="U431" s="431"/>
      <c r="V431" s="431"/>
      <c r="W431" s="431"/>
      <c r="X431" s="431"/>
      <c r="Y431" s="431"/>
      <c r="Z431" s="431"/>
      <c r="AA431" s="431"/>
      <c r="AB431" s="431"/>
      <c r="AC431" s="431"/>
      <c r="AD431" s="431"/>
      <c r="AE431" s="431"/>
      <c r="AF431" s="431"/>
      <c r="AG431" s="431"/>
      <c r="AH431" s="431"/>
      <c r="AI431" s="431"/>
      <c r="AJ431" s="431"/>
      <c r="AK431" s="431"/>
      <c r="AL431" s="431"/>
      <c r="AM431" s="431"/>
      <c r="AN431" s="431"/>
      <c r="AO431" s="431"/>
      <c r="AP431" s="431"/>
      <c r="AQ431" s="431"/>
      <c r="AR431" s="431"/>
      <c r="AS431" s="431"/>
      <c r="AT431" s="431"/>
      <c r="AU431" s="431"/>
      <c r="AV431" s="431"/>
      <c r="AW431" s="431"/>
      <c r="AX431" s="431"/>
      <c r="AY431" s="431"/>
      <c r="AZ431" s="431"/>
      <c r="BA431" s="431"/>
      <c r="BB431" s="431"/>
    </row>
    <row r="432" ht="15.0" customHeight="1">
      <c r="A432" s="431"/>
      <c r="B432" s="431"/>
      <c r="C432" s="431"/>
      <c r="D432" s="431"/>
      <c r="E432" s="431"/>
      <c r="F432" s="273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431"/>
      <c r="R432" s="431"/>
      <c r="S432" s="431"/>
      <c r="T432" s="431"/>
      <c r="U432" s="431"/>
      <c r="V432" s="431"/>
      <c r="W432" s="431"/>
      <c r="X432" s="431"/>
      <c r="Y432" s="431"/>
      <c r="Z432" s="431"/>
      <c r="AA432" s="431"/>
      <c r="AB432" s="431"/>
      <c r="AC432" s="431"/>
      <c r="AD432" s="431"/>
      <c r="AE432" s="431"/>
      <c r="AF432" s="431"/>
      <c r="AG432" s="431"/>
      <c r="AH432" s="431"/>
      <c r="AI432" s="431"/>
      <c r="AJ432" s="431"/>
      <c r="AK432" s="431"/>
      <c r="AL432" s="431"/>
      <c r="AM432" s="431"/>
      <c r="AN432" s="431"/>
      <c r="AO432" s="431"/>
      <c r="AP432" s="431"/>
      <c r="AQ432" s="431"/>
      <c r="AR432" s="431"/>
      <c r="AS432" s="431"/>
      <c r="AT432" s="431"/>
      <c r="AU432" s="431"/>
      <c r="AV432" s="431"/>
      <c r="AW432" s="431"/>
      <c r="AX432" s="431"/>
      <c r="AY432" s="431"/>
      <c r="AZ432" s="431"/>
      <c r="BA432" s="431"/>
      <c r="BB432" s="431"/>
    </row>
    <row r="433" ht="15.0" customHeight="1">
      <c r="A433" s="431"/>
      <c r="B433" s="431"/>
      <c r="C433" s="431"/>
      <c r="D433" s="431"/>
      <c r="E433" s="431"/>
      <c r="F433" s="273"/>
      <c r="G433" s="274"/>
      <c r="H433" s="274"/>
      <c r="I433" s="274"/>
      <c r="J433" s="274"/>
      <c r="K433" s="274"/>
      <c r="L433" s="274"/>
      <c r="M433" s="274"/>
      <c r="N433" s="274"/>
      <c r="O433" s="274"/>
      <c r="P433" s="274"/>
      <c r="Q433" s="431"/>
      <c r="R433" s="431"/>
      <c r="S433" s="431"/>
      <c r="T433" s="431"/>
      <c r="U433" s="431"/>
      <c r="V433" s="431"/>
      <c r="W433" s="431"/>
      <c r="X433" s="431"/>
      <c r="Y433" s="431"/>
      <c r="Z433" s="431"/>
      <c r="AA433" s="431"/>
      <c r="AB433" s="431"/>
      <c r="AC433" s="431"/>
      <c r="AD433" s="431"/>
      <c r="AE433" s="431"/>
      <c r="AF433" s="431"/>
      <c r="AG433" s="431"/>
      <c r="AH433" s="431"/>
      <c r="AI433" s="431"/>
      <c r="AJ433" s="431"/>
      <c r="AK433" s="431"/>
      <c r="AL433" s="431"/>
      <c r="AM433" s="431"/>
      <c r="AN433" s="431"/>
      <c r="AO433" s="431"/>
      <c r="AP433" s="431"/>
      <c r="AQ433" s="431"/>
      <c r="AR433" s="431"/>
      <c r="AS433" s="431"/>
      <c r="AT433" s="431"/>
      <c r="AU433" s="431"/>
      <c r="AV433" s="431"/>
      <c r="AW433" s="431"/>
      <c r="AX433" s="431"/>
      <c r="AY433" s="431"/>
      <c r="AZ433" s="431"/>
      <c r="BA433" s="431"/>
      <c r="BB433" s="431"/>
    </row>
    <row r="434" ht="15.0" customHeight="1">
      <c r="A434" s="431"/>
      <c r="B434" s="431"/>
      <c r="C434" s="431"/>
      <c r="D434" s="431"/>
      <c r="E434" s="431"/>
      <c r="F434" s="273"/>
      <c r="G434" s="274"/>
      <c r="H434" s="274"/>
      <c r="I434" s="274"/>
      <c r="J434" s="274"/>
      <c r="K434" s="274"/>
      <c r="L434" s="274"/>
      <c r="M434" s="274"/>
      <c r="N434" s="274"/>
      <c r="O434" s="274"/>
      <c r="P434" s="274"/>
      <c r="Q434" s="431"/>
      <c r="R434" s="431"/>
      <c r="S434" s="431"/>
      <c r="T434" s="431"/>
      <c r="U434" s="431"/>
      <c r="V434" s="431"/>
      <c r="W434" s="431"/>
      <c r="X434" s="431"/>
      <c r="Y434" s="431"/>
      <c r="Z434" s="431"/>
      <c r="AA434" s="431"/>
      <c r="AB434" s="431"/>
      <c r="AC434" s="431"/>
      <c r="AD434" s="431"/>
      <c r="AE434" s="431"/>
      <c r="AF434" s="431"/>
      <c r="AG434" s="431"/>
      <c r="AH434" s="431"/>
      <c r="AI434" s="431"/>
      <c r="AJ434" s="431"/>
      <c r="AK434" s="431"/>
      <c r="AL434" s="431"/>
      <c r="AM434" s="431"/>
      <c r="AN434" s="431"/>
      <c r="AO434" s="431"/>
      <c r="AP434" s="431"/>
      <c r="AQ434" s="431"/>
      <c r="AR434" s="431"/>
      <c r="AS434" s="431"/>
      <c r="AT434" s="431"/>
      <c r="AU434" s="431"/>
      <c r="AV434" s="431"/>
      <c r="AW434" s="431"/>
      <c r="AX434" s="431"/>
      <c r="AY434" s="431"/>
      <c r="AZ434" s="431"/>
      <c r="BA434" s="431"/>
      <c r="BB434" s="431"/>
    </row>
    <row r="435" ht="15.0" customHeight="1">
      <c r="A435" s="431"/>
      <c r="B435" s="431"/>
      <c r="C435" s="431"/>
      <c r="D435" s="431"/>
      <c r="E435" s="431"/>
      <c r="F435" s="273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431"/>
      <c r="R435" s="431"/>
      <c r="S435" s="431"/>
      <c r="T435" s="431"/>
      <c r="U435" s="431"/>
      <c r="V435" s="431"/>
      <c r="W435" s="431"/>
      <c r="X435" s="431"/>
      <c r="Y435" s="431"/>
      <c r="Z435" s="431"/>
      <c r="AA435" s="431"/>
      <c r="AB435" s="431"/>
      <c r="AC435" s="431"/>
      <c r="AD435" s="431"/>
      <c r="AE435" s="431"/>
      <c r="AF435" s="431"/>
      <c r="AG435" s="431"/>
      <c r="AH435" s="431"/>
      <c r="AI435" s="431"/>
      <c r="AJ435" s="431"/>
      <c r="AK435" s="431"/>
      <c r="AL435" s="431"/>
      <c r="AM435" s="431"/>
      <c r="AN435" s="431"/>
      <c r="AO435" s="431"/>
      <c r="AP435" s="431"/>
      <c r="AQ435" s="431"/>
      <c r="AR435" s="431"/>
      <c r="AS435" s="431"/>
      <c r="AT435" s="431"/>
      <c r="AU435" s="431"/>
      <c r="AV435" s="431"/>
      <c r="AW435" s="431"/>
      <c r="AX435" s="431"/>
      <c r="AY435" s="431"/>
      <c r="AZ435" s="431"/>
      <c r="BA435" s="431"/>
      <c r="BB435" s="431"/>
    </row>
    <row r="436" ht="15.0" customHeight="1">
      <c r="A436" s="431"/>
      <c r="B436" s="431"/>
      <c r="C436" s="431"/>
      <c r="D436" s="431"/>
      <c r="E436" s="431"/>
      <c r="F436" s="273"/>
      <c r="G436" s="274"/>
      <c r="H436" s="274"/>
      <c r="I436" s="274"/>
      <c r="J436" s="274"/>
      <c r="K436" s="274"/>
      <c r="L436" s="274"/>
      <c r="M436" s="274"/>
      <c r="N436" s="274"/>
      <c r="O436" s="274"/>
      <c r="P436" s="274"/>
      <c r="Q436" s="431"/>
      <c r="R436" s="431"/>
      <c r="S436" s="431"/>
      <c r="T436" s="431"/>
      <c r="U436" s="431"/>
      <c r="V436" s="431"/>
      <c r="W436" s="431"/>
      <c r="X436" s="431"/>
      <c r="Y436" s="431"/>
      <c r="Z436" s="431"/>
      <c r="AA436" s="431"/>
      <c r="AB436" s="431"/>
      <c r="AC436" s="431"/>
      <c r="AD436" s="431"/>
      <c r="AE436" s="431"/>
      <c r="AF436" s="431"/>
      <c r="AG436" s="431"/>
      <c r="AH436" s="431"/>
      <c r="AI436" s="431"/>
      <c r="AJ436" s="431"/>
      <c r="AK436" s="431"/>
      <c r="AL436" s="431"/>
      <c r="AM436" s="431"/>
      <c r="AN436" s="431"/>
      <c r="AO436" s="431"/>
      <c r="AP436" s="431"/>
      <c r="AQ436" s="431"/>
      <c r="AR436" s="431"/>
      <c r="AS436" s="431"/>
      <c r="AT436" s="431"/>
      <c r="AU436" s="431"/>
      <c r="AV436" s="431"/>
      <c r="AW436" s="431"/>
      <c r="AX436" s="431"/>
      <c r="AY436" s="431"/>
      <c r="AZ436" s="431"/>
      <c r="BA436" s="431"/>
      <c r="BB436" s="431"/>
    </row>
    <row r="437" ht="15.0" customHeight="1">
      <c r="A437" s="431"/>
      <c r="B437" s="431"/>
      <c r="C437" s="431"/>
      <c r="D437" s="431"/>
      <c r="E437" s="431"/>
      <c r="F437" s="273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431"/>
      <c r="R437" s="431"/>
      <c r="S437" s="431"/>
      <c r="T437" s="431"/>
      <c r="U437" s="431"/>
      <c r="V437" s="431"/>
      <c r="W437" s="431"/>
      <c r="X437" s="431"/>
      <c r="Y437" s="431"/>
      <c r="Z437" s="431"/>
      <c r="AA437" s="431"/>
      <c r="AB437" s="431"/>
      <c r="AC437" s="431"/>
      <c r="AD437" s="431"/>
      <c r="AE437" s="431"/>
      <c r="AF437" s="431"/>
      <c r="AG437" s="431"/>
      <c r="AH437" s="431"/>
      <c r="AI437" s="431"/>
      <c r="AJ437" s="431"/>
      <c r="AK437" s="431"/>
      <c r="AL437" s="431"/>
      <c r="AM437" s="431"/>
      <c r="AN437" s="431"/>
      <c r="AO437" s="431"/>
      <c r="AP437" s="431"/>
      <c r="AQ437" s="431"/>
      <c r="AR437" s="431"/>
      <c r="AS437" s="431"/>
      <c r="AT437" s="431"/>
      <c r="AU437" s="431"/>
      <c r="AV437" s="431"/>
      <c r="AW437" s="431"/>
      <c r="AX437" s="431"/>
      <c r="AY437" s="431"/>
      <c r="AZ437" s="431"/>
      <c r="BA437" s="431"/>
      <c r="BB437" s="431"/>
    </row>
    <row r="438" ht="15.0" customHeight="1">
      <c r="A438" s="431"/>
      <c r="B438" s="431"/>
      <c r="C438" s="431"/>
      <c r="D438" s="431"/>
      <c r="E438" s="431"/>
      <c r="F438" s="273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431"/>
      <c r="R438" s="431"/>
      <c r="S438" s="431"/>
      <c r="T438" s="431"/>
      <c r="U438" s="431"/>
      <c r="V438" s="431"/>
      <c r="W438" s="431"/>
      <c r="X438" s="431"/>
      <c r="Y438" s="431"/>
      <c r="Z438" s="431"/>
      <c r="AA438" s="431"/>
      <c r="AB438" s="431"/>
      <c r="AC438" s="431"/>
      <c r="AD438" s="431"/>
      <c r="AE438" s="431"/>
      <c r="AF438" s="431"/>
      <c r="AG438" s="431"/>
      <c r="AH438" s="431"/>
      <c r="AI438" s="431"/>
      <c r="AJ438" s="431"/>
      <c r="AK438" s="431"/>
      <c r="AL438" s="431"/>
      <c r="AM438" s="431"/>
      <c r="AN438" s="431"/>
      <c r="AO438" s="431"/>
      <c r="AP438" s="431"/>
      <c r="AQ438" s="431"/>
      <c r="AR438" s="431"/>
      <c r="AS438" s="431"/>
      <c r="AT438" s="431"/>
      <c r="AU438" s="431"/>
      <c r="AV438" s="431"/>
      <c r="AW438" s="431"/>
      <c r="AX438" s="431"/>
      <c r="AY438" s="431"/>
      <c r="AZ438" s="431"/>
      <c r="BA438" s="431"/>
      <c r="BB438" s="431"/>
    </row>
    <row r="439" ht="15.0" customHeight="1">
      <c r="A439" s="431"/>
      <c r="B439" s="431"/>
      <c r="C439" s="431"/>
      <c r="D439" s="431"/>
      <c r="E439" s="431"/>
      <c r="F439" s="273"/>
      <c r="G439" s="274"/>
      <c r="H439" s="274"/>
      <c r="I439" s="274"/>
      <c r="J439" s="274"/>
      <c r="K439" s="274"/>
      <c r="L439" s="274"/>
      <c r="M439" s="274"/>
      <c r="N439" s="274"/>
      <c r="O439" s="274"/>
      <c r="P439" s="274"/>
      <c r="Q439" s="431"/>
      <c r="R439" s="431"/>
      <c r="S439" s="431"/>
      <c r="T439" s="431"/>
      <c r="U439" s="431"/>
      <c r="V439" s="431"/>
      <c r="W439" s="431"/>
      <c r="X439" s="431"/>
      <c r="Y439" s="431"/>
      <c r="Z439" s="431"/>
      <c r="AA439" s="431"/>
      <c r="AB439" s="431"/>
      <c r="AC439" s="431"/>
      <c r="AD439" s="431"/>
      <c r="AE439" s="431"/>
      <c r="AF439" s="431"/>
      <c r="AG439" s="431"/>
      <c r="AH439" s="431"/>
      <c r="AI439" s="431"/>
      <c r="AJ439" s="431"/>
      <c r="AK439" s="431"/>
      <c r="AL439" s="431"/>
      <c r="AM439" s="431"/>
      <c r="AN439" s="431"/>
      <c r="AO439" s="431"/>
      <c r="AP439" s="431"/>
      <c r="AQ439" s="431"/>
      <c r="AR439" s="431"/>
      <c r="AS439" s="431"/>
      <c r="AT439" s="431"/>
      <c r="AU439" s="431"/>
      <c r="AV439" s="431"/>
      <c r="AW439" s="431"/>
      <c r="AX439" s="431"/>
      <c r="AY439" s="431"/>
      <c r="AZ439" s="431"/>
      <c r="BA439" s="431"/>
      <c r="BB439" s="431"/>
    </row>
    <row r="440" ht="15.0" customHeight="1">
      <c r="A440" s="431"/>
      <c r="B440" s="431"/>
      <c r="C440" s="431"/>
      <c r="D440" s="431"/>
      <c r="E440" s="431"/>
      <c r="F440" s="273"/>
      <c r="G440" s="274"/>
      <c r="H440" s="274"/>
      <c r="I440" s="274"/>
      <c r="J440" s="274"/>
      <c r="K440" s="274"/>
      <c r="L440" s="274"/>
      <c r="M440" s="274"/>
      <c r="N440" s="274"/>
      <c r="O440" s="274"/>
      <c r="P440" s="274"/>
      <c r="Q440" s="431"/>
      <c r="R440" s="431"/>
      <c r="S440" s="431"/>
      <c r="T440" s="431"/>
      <c r="U440" s="431"/>
      <c r="V440" s="431"/>
      <c r="W440" s="431"/>
      <c r="X440" s="431"/>
      <c r="Y440" s="431"/>
      <c r="Z440" s="431"/>
      <c r="AA440" s="431"/>
      <c r="AB440" s="431"/>
      <c r="AC440" s="431"/>
      <c r="AD440" s="431"/>
      <c r="AE440" s="431"/>
      <c r="AF440" s="431"/>
      <c r="AG440" s="431"/>
      <c r="AH440" s="431"/>
      <c r="AI440" s="431"/>
      <c r="AJ440" s="431"/>
      <c r="AK440" s="431"/>
      <c r="AL440" s="431"/>
      <c r="AM440" s="431"/>
      <c r="AN440" s="431"/>
      <c r="AO440" s="431"/>
      <c r="AP440" s="431"/>
      <c r="AQ440" s="431"/>
      <c r="AR440" s="431"/>
      <c r="AS440" s="431"/>
      <c r="AT440" s="431"/>
      <c r="AU440" s="431"/>
      <c r="AV440" s="431"/>
      <c r="AW440" s="431"/>
      <c r="AX440" s="431"/>
      <c r="AY440" s="431"/>
      <c r="AZ440" s="431"/>
      <c r="BA440" s="431"/>
      <c r="BB440" s="431"/>
    </row>
    <row r="441" ht="15.0" customHeight="1">
      <c r="A441" s="431"/>
      <c r="B441" s="431"/>
      <c r="C441" s="431"/>
      <c r="D441" s="431"/>
      <c r="E441" s="431"/>
      <c r="F441" s="273"/>
      <c r="G441" s="274"/>
      <c r="H441" s="274"/>
      <c r="I441" s="274"/>
      <c r="J441" s="274"/>
      <c r="K441" s="274"/>
      <c r="L441" s="274"/>
      <c r="M441" s="274"/>
      <c r="N441" s="274"/>
      <c r="O441" s="274"/>
      <c r="P441" s="274"/>
      <c r="Q441" s="431"/>
      <c r="R441" s="431"/>
      <c r="S441" s="431"/>
      <c r="T441" s="431"/>
      <c r="U441" s="431"/>
      <c r="V441" s="431"/>
      <c r="W441" s="431"/>
      <c r="X441" s="431"/>
      <c r="Y441" s="431"/>
      <c r="Z441" s="431"/>
      <c r="AA441" s="431"/>
      <c r="AB441" s="431"/>
      <c r="AC441" s="431"/>
      <c r="AD441" s="431"/>
      <c r="AE441" s="431"/>
      <c r="AF441" s="431"/>
      <c r="AG441" s="431"/>
      <c r="AH441" s="431"/>
      <c r="AI441" s="431"/>
      <c r="AJ441" s="431"/>
      <c r="AK441" s="431"/>
      <c r="AL441" s="431"/>
      <c r="AM441" s="431"/>
      <c r="AN441" s="431"/>
      <c r="AO441" s="431"/>
      <c r="AP441" s="431"/>
      <c r="AQ441" s="431"/>
      <c r="AR441" s="431"/>
      <c r="AS441" s="431"/>
      <c r="AT441" s="431"/>
      <c r="AU441" s="431"/>
      <c r="AV441" s="431"/>
      <c r="AW441" s="431"/>
      <c r="AX441" s="431"/>
      <c r="AY441" s="431"/>
      <c r="AZ441" s="431"/>
      <c r="BA441" s="431"/>
      <c r="BB441" s="431"/>
    </row>
    <row r="442" ht="15.0" customHeight="1">
      <c r="A442" s="431"/>
      <c r="B442" s="431"/>
      <c r="C442" s="431"/>
      <c r="D442" s="431"/>
      <c r="E442" s="431"/>
      <c r="F442" s="273"/>
      <c r="G442" s="274"/>
      <c r="H442" s="274"/>
      <c r="I442" s="274"/>
      <c r="J442" s="274"/>
      <c r="K442" s="274"/>
      <c r="L442" s="274"/>
      <c r="M442" s="274"/>
      <c r="N442" s="274"/>
      <c r="O442" s="274"/>
      <c r="P442" s="274"/>
      <c r="Q442" s="431"/>
      <c r="R442" s="431"/>
      <c r="S442" s="431"/>
      <c r="T442" s="431"/>
      <c r="U442" s="431"/>
      <c r="V442" s="431"/>
      <c r="W442" s="431"/>
      <c r="X442" s="431"/>
      <c r="Y442" s="431"/>
      <c r="Z442" s="431"/>
      <c r="AA442" s="431"/>
      <c r="AB442" s="431"/>
      <c r="AC442" s="431"/>
      <c r="AD442" s="431"/>
      <c r="AE442" s="431"/>
      <c r="AF442" s="431"/>
      <c r="AG442" s="431"/>
      <c r="AH442" s="431"/>
      <c r="AI442" s="431"/>
      <c r="AJ442" s="431"/>
      <c r="AK442" s="431"/>
      <c r="AL442" s="431"/>
      <c r="AM442" s="431"/>
      <c r="AN442" s="431"/>
      <c r="AO442" s="431"/>
      <c r="AP442" s="431"/>
      <c r="AQ442" s="431"/>
      <c r="AR442" s="431"/>
      <c r="AS442" s="431"/>
      <c r="AT442" s="431"/>
      <c r="AU442" s="431"/>
      <c r="AV442" s="431"/>
      <c r="AW442" s="431"/>
      <c r="AX442" s="431"/>
      <c r="AY442" s="431"/>
      <c r="AZ442" s="431"/>
      <c r="BA442" s="431"/>
      <c r="BB442" s="431"/>
    </row>
    <row r="443" ht="15.0" customHeight="1">
      <c r="A443" s="431"/>
      <c r="B443" s="431"/>
      <c r="C443" s="431"/>
      <c r="D443" s="431"/>
      <c r="E443" s="431"/>
      <c r="F443" s="273"/>
      <c r="G443" s="274"/>
      <c r="H443" s="274"/>
      <c r="I443" s="274"/>
      <c r="J443" s="274"/>
      <c r="K443" s="274"/>
      <c r="L443" s="274"/>
      <c r="M443" s="274"/>
      <c r="N443" s="274"/>
      <c r="O443" s="274"/>
      <c r="P443" s="274"/>
      <c r="Q443" s="431"/>
      <c r="R443" s="431"/>
      <c r="S443" s="431"/>
      <c r="T443" s="431"/>
      <c r="U443" s="431"/>
      <c r="V443" s="431"/>
      <c r="W443" s="431"/>
      <c r="X443" s="431"/>
      <c r="Y443" s="431"/>
      <c r="Z443" s="431"/>
      <c r="AA443" s="431"/>
      <c r="AB443" s="431"/>
      <c r="AC443" s="431"/>
      <c r="AD443" s="431"/>
      <c r="AE443" s="431"/>
      <c r="AF443" s="431"/>
      <c r="AG443" s="431"/>
      <c r="AH443" s="431"/>
      <c r="AI443" s="431"/>
      <c r="AJ443" s="431"/>
      <c r="AK443" s="431"/>
      <c r="AL443" s="431"/>
      <c r="AM443" s="431"/>
      <c r="AN443" s="431"/>
      <c r="AO443" s="431"/>
      <c r="AP443" s="431"/>
      <c r="AQ443" s="431"/>
      <c r="AR443" s="431"/>
      <c r="AS443" s="431"/>
      <c r="AT443" s="431"/>
      <c r="AU443" s="431"/>
      <c r="AV443" s="431"/>
      <c r="AW443" s="431"/>
      <c r="AX443" s="431"/>
      <c r="AY443" s="431"/>
      <c r="AZ443" s="431"/>
      <c r="BA443" s="431"/>
      <c r="BB443" s="431"/>
    </row>
    <row r="444" ht="15.0" customHeight="1">
      <c r="A444" s="431"/>
      <c r="B444" s="431"/>
      <c r="C444" s="431"/>
      <c r="D444" s="431"/>
      <c r="E444" s="431"/>
      <c r="F444" s="273"/>
      <c r="G444" s="274"/>
      <c r="H444" s="274"/>
      <c r="I444" s="274"/>
      <c r="J444" s="274"/>
      <c r="K444" s="274"/>
      <c r="L444" s="274"/>
      <c r="M444" s="274"/>
      <c r="N444" s="274"/>
      <c r="O444" s="274"/>
      <c r="P444" s="274"/>
      <c r="Q444" s="431"/>
      <c r="R444" s="431"/>
      <c r="S444" s="431"/>
      <c r="T444" s="431"/>
      <c r="U444" s="431"/>
      <c r="V444" s="431"/>
      <c r="W444" s="431"/>
      <c r="X444" s="431"/>
      <c r="Y444" s="431"/>
      <c r="Z444" s="431"/>
      <c r="AA444" s="431"/>
      <c r="AB444" s="431"/>
      <c r="AC444" s="431"/>
      <c r="AD444" s="431"/>
      <c r="AE444" s="431"/>
      <c r="AF444" s="431"/>
      <c r="AG444" s="431"/>
      <c r="AH444" s="431"/>
      <c r="AI444" s="431"/>
      <c r="AJ444" s="431"/>
      <c r="AK444" s="431"/>
      <c r="AL444" s="431"/>
      <c r="AM444" s="431"/>
      <c r="AN444" s="431"/>
      <c r="AO444" s="431"/>
      <c r="AP444" s="431"/>
      <c r="AQ444" s="431"/>
      <c r="AR444" s="431"/>
      <c r="AS444" s="431"/>
      <c r="AT444" s="431"/>
      <c r="AU444" s="431"/>
      <c r="AV444" s="431"/>
      <c r="AW444" s="431"/>
      <c r="AX444" s="431"/>
      <c r="AY444" s="431"/>
      <c r="AZ444" s="431"/>
      <c r="BA444" s="431"/>
      <c r="BB444" s="431"/>
    </row>
    <row r="445" ht="15.0" customHeight="1">
      <c r="A445" s="431"/>
      <c r="B445" s="431"/>
      <c r="C445" s="431"/>
      <c r="D445" s="431"/>
      <c r="E445" s="431"/>
      <c r="F445" s="273"/>
      <c r="G445" s="274"/>
      <c r="H445" s="274"/>
      <c r="I445" s="274"/>
      <c r="J445" s="274"/>
      <c r="K445" s="274"/>
      <c r="L445" s="274"/>
      <c r="M445" s="274"/>
      <c r="N445" s="274"/>
      <c r="O445" s="274"/>
      <c r="P445" s="274"/>
      <c r="Q445" s="431"/>
      <c r="R445" s="431"/>
      <c r="S445" s="431"/>
      <c r="T445" s="431"/>
      <c r="U445" s="431"/>
      <c r="V445" s="431"/>
      <c r="W445" s="431"/>
      <c r="X445" s="431"/>
      <c r="Y445" s="431"/>
      <c r="Z445" s="431"/>
      <c r="AA445" s="431"/>
      <c r="AB445" s="431"/>
      <c r="AC445" s="431"/>
      <c r="AD445" s="431"/>
      <c r="AE445" s="431"/>
      <c r="AF445" s="431"/>
      <c r="AG445" s="431"/>
      <c r="AH445" s="431"/>
      <c r="AI445" s="431"/>
      <c r="AJ445" s="431"/>
      <c r="AK445" s="431"/>
      <c r="AL445" s="431"/>
      <c r="AM445" s="431"/>
      <c r="AN445" s="431"/>
      <c r="AO445" s="431"/>
      <c r="AP445" s="431"/>
      <c r="AQ445" s="431"/>
      <c r="AR445" s="431"/>
      <c r="AS445" s="431"/>
      <c r="AT445" s="431"/>
      <c r="AU445" s="431"/>
      <c r="AV445" s="431"/>
      <c r="AW445" s="431"/>
      <c r="AX445" s="431"/>
      <c r="AY445" s="431"/>
      <c r="AZ445" s="431"/>
      <c r="BA445" s="431"/>
      <c r="BB445" s="431"/>
    </row>
    <row r="446" ht="15.0" customHeight="1">
      <c r="A446" s="431"/>
      <c r="B446" s="431"/>
      <c r="C446" s="431"/>
      <c r="D446" s="431"/>
      <c r="E446" s="431"/>
      <c r="F446" s="273"/>
      <c r="G446" s="274"/>
      <c r="H446" s="274"/>
      <c r="I446" s="274"/>
      <c r="J446" s="274"/>
      <c r="K446" s="274"/>
      <c r="L446" s="274"/>
      <c r="M446" s="274"/>
      <c r="N446" s="274"/>
      <c r="O446" s="274"/>
      <c r="P446" s="274"/>
      <c r="Q446" s="431"/>
      <c r="R446" s="431"/>
      <c r="S446" s="431"/>
      <c r="T446" s="431"/>
      <c r="U446" s="431"/>
      <c r="V446" s="431"/>
      <c r="W446" s="431"/>
      <c r="X446" s="431"/>
      <c r="Y446" s="431"/>
      <c r="Z446" s="431"/>
      <c r="AA446" s="431"/>
      <c r="AB446" s="431"/>
      <c r="AC446" s="431"/>
      <c r="AD446" s="431"/>
      <c r="AE446" s="431"/>
      <c r="AF446" s="431"/>
      <c r="AG446" s="431"/>
      <c r="AH446" s="431"/>
      <c r="AI446" s="431"/>
      <c r="AJ446" s="431"/>
      <c r="AK446" s="431"/>
      <c r="AL446" s="431"/>
      <c r="AM446" s="431"/>
      <c r="AN446" s="431"/>
      <c r="AO446" s="431"/>
      <c r="AP446" s="431"/>
      <c r="AQ446" s="431"/>
      <c r="AR446" s="431"/>
      <c r="AS446" s="431"/>
      <c r="AT446" s="431"/>
      <c r="AU446" s="431"/>
      <c r="AV446" s="431"/>
      <c r="AW446" s="431"/>
      <c r="AX446" s="431"/>
      <c r="AY446" s="431"/>
      <c r="AZ446" s="431"/>
      <c r="BA446" s="431"/>
      <c r="BB446" s="431"/>
    </row>
    <row r="447" ht="15.0" customHeight="1">
      <c r="A447" s="431"/>
      <c r="B447" s="431"/>
      <c r="C447" s="431"/>
      <c r="D447" s="431"/>
      <c r="E447" s="431"/>
      <c r="F447" s="273"/>
      <c r="G447" s="274"/>
      <c r="H447" s="274"/>
      <c r="I447" s="274"/>
      <c r="J447" s="274"/>
      <c r="K447" s="274"/>
      <c r="L447" s="274"/>
      <c r="M447" s="274"/>
      <c r="N447" s="274"/>
      <c r="O447" s="274"/>
      <c r="P447" s="274"/>
      <c r="Q447" s="431"/>
      <c r="R447" s="431"/>
      <c r="S447" s="431"/>
      <c r="T447" s="431"/>
      <c r="U447" s="431"/>
      <c r="V447" s="431"/>
      <c r="W447" s="431"/>
      <c r="X447" s="431"/>
      <c r="Y447" s="431"/>
      <c r="Z447" s="431"/>
      <c r="AA447" s="431"/>
      <c r="AB447" s="431"/>
      <c r="AC447" s="431"/>
      <c r="AD447" s="431"/>
      <c r="AE447" s="431"/>
      <c r="AF447" s="431"/>
      <c r="AG447" s="431"/>
      <c r="AH447" s="431"/>
      <c r="AI447" s="431"/>
      <c r="AJ447" s="431"/>
      <c r="AK447" s="431"/>
      <c r="AL447" s="431"/>
      <c r="AM447" s="431"/>
      <c r="AN447" s="431"/>
      <c r="AO447" s="431"/>
      <c r="AP447" s="431"/>
      <c r="AQ447" s="431"/>
      <c r="AR447" s="431"/>
      <c r="AS447" s="431"/>
      <c r="AT447" s="431"/>
      <c r="AU447" s="431"/>
      <c r="AV447" s="431"/>
      <c r="AW447" s="431"/>
      <c r="AX447" s="431"/>
      <c r="AY447" s="431"/>
      <c r="AZ447" s="431"/>
      <c r="BA447" s="431"/>
      <c r="BB447" s="431"/>
    </row>
    <row r="448" ht="15.0" customHeight="1">
      <c r="A448" s="431"/>
      <c r="B448" s="431"/>
      <c r="C448" s="431"/>
      <c r="D448" s="431"/>
      <c r="E448" s="431"/>
      <c r="F448" s="273"/>
      <c r="G448" s="274"/>
      <c r="H448" s="274"/>
      <c r="I448" s="274"/>
      <c r="J448" s="274"/>
      <c r="K448" s="274"/>
      <c r="L448" s="274"/>
      <c r="M448" s="274"/>
      <c r="N448" s="274"/>
      <c r="O448" s="274"/>
      <c r="P448" s="274"/>
      <c r="Q448" s="431"/>
      <c r="R448" s="431"/>
      <c r="S448" s="431"/>
      <c r="T448" s="431"/>
      <c r="U448" s="431"/>
      <c r="V448" s="431"/>
      <c r="W448" s="431"/>
      <c r="X448" s="431"/>
      <c r="Y448" s="431"/>
      <c r="Z448" s="431"/>
      <c r="AA448" s="431"/>
      <c r="AB448" s="431"/>
      <c r="AC448" s="431"/>
      <c r="AD448" s="431"/>
      <c r="AE448" s="431"/>
      <c r="AF448" s="431"/>
      <c r="AG448" s="431"/>
      <c r="AH448" s="431"/>
      <c r="AI448" s="431"/>
      <c r="AJ448" s="431"/>
      <c r="AK448" s="431"/>
      <c r="AL448" s="431"/>
      <c r="AM448" s="431"/>
      <c r="AN448" s="431"/>
      <c r="AO448" s="431"/>
      <c r="AP448" s="431"/>
      <c r="AQ448" s="431"/>
      <c r="AR448" s="431"/>
      <c r="AS448" s="431"/>
      <c r="AT448" s="431"/>
      <c r="AU448" s="431"/>
      <c r="AV448" s="431"/>
      <c r="AW448" s="431"/>
      <c r="AX448" s="431"/>
      <c r="AY448" s="431"/>
      <c r="AZ448" s="431"/>
      <c r="BA448" s="431"/>
      <c r="BB448" s="431"/>
    </row>
    <row r="449" ht="15.0" customHeight="1">
      <c r="A449" s="431"/>
      <c r="B449" s="431"/>
      <c r="C449" s="431"/>
      <c r="D449" s="431"/>
      <c r="E449" s="431"/>
      <c r="F449" s="273"/>
      <c r="G449" s="274"/>
      <c r="H449" s="274"/>
      <c r="I449" s="274"/>
      <c r="J449" s="274"/>
      <c r="K449" s="274"/>
      <c r="L449" s="274"/>
      <c r="M449" s="274"/>
      <c r="N449" s="274"/>
      <c r="O449" s="274"/>
      <c r="P449" s="274"/>
      <c r="Q449" s="431"/>
      <c r="R449" s="431"/>
      <c r="S449" s="431"/>
      <c r="T449" s="431"/>
      <c r="U449" s="431"/>
      <c r="V449" s="431"/>
      <c r="W449" s="431"/>
      <c r="X449" s="431"/>
      <c r="Y449" s="431"/>
      <c r="Z449" s="431"/>
      <c r="AA449" s="431"/>
      <c r="AB449" s="431"/>
      <c r="AC449" s="431"/>
      <c r="AD449" s="431"/>
      <c r="AE449" s="431"/>
      <c r="AF449" s="431"/>
      <c r="AG449" s="431"/>
      <c r="AH449" s="431"/>
      <c r="AI449" s="431"/>
      <c r="AJ449" s="431"/>
      <c r="AK449" s="431"/>
      <c r="AL449" s="431"/>
      <c r="AM449" s="431"/>
      <c r="AN449" s="431"/>
      <c r="AO449" s="431"/>
      <c r="AP449" s="431"/>
      <c r="AQ449" s="431"/>
      <c r="AR449" s="431"/>
      <c r="AS449" s="431"/>
      <c r="AT449" s="431"/>
      <c r="AU449" s="431"/>
      <c r="AV449" s="431"/>
      <c r="AW449" s="431"/>
      <c r="AX449" s="431"/>
      <c r="AY449" s="431"/>
      <c r="AZ449" s="431"/>
      <c r="BA449" s="431"/>
      <c r="BB449" s="431"/>
    </row>
    <row r="450" ht="15.0" customHeight="1">
      <c r="A450" s="431"/>
      <c r="B450" s="431"/>
      <c r="C450" s="431"/>
      <c r="D450" s="431"/>
      <c r="E450" s="431"/>
      <c r="F450" s="273"/>
      <c r="G450" s="274"/>
      <c r="H450" s="274"/>
      <c r="I450" s="274"/>
      <c r="J450" s="274"/>
      <c r="K450" s="274"/>
      <c r="L450" s="274"/>
      <c r="M450" s="274"/>
      <c r="N450" s="274"/>
      <c r="O450" s="274"/>
      <c r="P450" s="274"/>
      <c r="Q450" s="431"/>
      <c r="R450" s="431"/>
      <c r="S450" s="431"/>
      <c r="T450" s="431"/>
      <c r="U450" s="431"/>
      <c r="V450" s="431"/>
      <c r="W450" s="431"/>
      <c r="X450" s="431"/>
      <c r="Y450" s="431"/>
      <c r="Z450" s="431"/>
      <c r="AA450" s="431"/>
      <c r="AB450" s="431"/>
      <c r="AC450" s="431"/>
      <c r="AD450" s="431"/>
      <c r="AE450" s="431"/>
      <c r="AF450" s="431"/>
      <c r="AG450" s="431"/>
      <c r="AH450" s="431"/>
      <c r="AI450" s="431"/>
      <c r="AJ450" s="431"/>
      <c r="AK450" s="431"/>
      <c r="AL450" s="431"/>
      <c r="AM450" s="431"/>
      <c r="AN450" s="431"/>
      <c r="AO450" s="431"/>
      <c r="AP450" s="431"/>
      <c r="AQ450" s="431"/>
      <c r="AR450" s="431"/>
      <c r="AS450" s="431"/>
      <c r="AT450" s="431"/>
      <c r="AU450" s="431"/>
      <c r="AV450" s="431"/>
      <c r="AW450" s="431"/>
      <c r="AX450" s="431"/>
      <c r="AY450" s="431"/>
      <c r="AZ450" s="431"/>
      <c r="BA450" s="431"/>
      <c r="BB450" s="431"/>
    </row>
    <row r="451" ht="15.0" customHeight="1">
      <c r="A451" s="431"/>
      <c r="B451" s="431"/>
      <c r="C451" s="431"/>
      <c r="D451" s="431"/>
      <c r="E451" s="431"/>
      <c r="F451" s="273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431"/>
      <c r="R451" s="431"/>
      <c r="S451" s="431"/>
      <c r="T451" s="431"/>
      <c r="U451" s="431"/>
      <c r="V451" s="431"/>
      <c r="W451" s="431"/>
      <c r="X451" s="431"/>
      <c r="Y451" s="431"/>
      <c r="Z451" s="431"/>
      <c r="AA451" s="431"/>
      <c r="AB451" s="431"/>
      <c r="AC451" s="431"/>
      <c r="AD451" s="431"/>
      <c r="AE451" s="431"/>
      <c r="AF451" s="431"/>
      <c r="AG451" s="431"/>
      <c r="AH451" s="431"/>
      <c r="AI451" s="431"/>
      <c r="AJ451" s="431"/>
      <c r="AK451" s="431"/>
      <c r="AL451" s="431"/>
      <c r="AM451" s="431"/>
      <c r="AN451" s="431"/>
      <c r="AO451" s="431"/>
      <c r="AP451" s="431"/>
      <c r="AQ451" s="431"/>
      <c r="AR451" s="431"/>
      <c r="AS451" s="431"/>
      <c r="AT451" s="431"/>
      <c r="AU451" s="431"/>
      <c r="AV451" s="431"/>
      <c r="AW451" s="431"/>
      <c r="AX451" s="431"/>
      <c r="AY451" s="431"/>
      <c r="AZ451" s="431"/>
      <c r="BA451" s="431"/>
      <c r="BB451" s="431"/>
    </row>
    <row r="452" ht="15.0" customHeight="1">
      <c r="A452" s="431"/>
      <c r="B452" s="431"/>
      <c r="C452" s="431"/>
      <c r="D452" s="431"/>
      <c r="E452" s="431"/>
      <c r="F452" s="273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431"/>
      <c r="R452" s="431"/>
      <c r="S452" s="431"/>
      <c r="T452" s="431"/>
      <c r="U452" s="431"/>
      <c r="V452" s="431"/>
      <c r="W452" s="431"/>
      <c r="X452" s="431"/>
      <c r="Y452" s="431"/>
      <c r="Z452" s="431"/>
      <c r="AA452" s="431"/>
      <c r="AB452" s="431"/>
      <c r="AC452" s="431"/>
      <c r="AD452" s="431"/>
      <c r="AE452" s="431"/>
      <c r="AF452" s="431"/>
      <c r="AG452" s="431"/>
      <c r="AH452" s="431"/>
      <c r="AI452" s="431"/>
      <c r="AJ452" s="431"/>
      <c r="AK452" s="431"/>
      <c r="AL452" s="431"/>
      <c r="AM452" s="431"/>
      <c r="AN452" s="431"/>
      <c r="AO452" s="431"/>
      <c r="AP452" s="431"/>
      <c r="AQ452" s="431"/>
      <c r="AR452" s="431"/>
      <c r="AS452" s="431"/>
      <c r="AT452" s="431"/>
      <c r="AU452" s="431"/>
      <c r="AV452" s="431"/>
      <c r="AW452" s="431"/>
      <c r="AX452" s="431"/>
      <c r="AY452" s="431"/>
      <c r="AZ452" s="431"/>
      <c r="BA452" s="431"/>
      <c r="BB452" s="431"/>
    </row>
    <row r="453" ht="15.0" customHeight="1">
      <c r="A453" s="431"/>
      <c r="B453" s="431"/>
      <c r="C453" s="431"/>
      <c r="D453" s="431"/>
      <c r="E453" s="431"/>
      <c r="F453" s="273"/>
      <c r="G453" s="274"/>
      <c r="H453" s="274"/>
      <c r="I453" s="274"/>
      <c r="J453" s="274"/>
      <c r="K453" s="274"/>
      <c r="L453" s="274"/>
      <c r="M453" s="274"/>
      <c r="N453" s="274"/>
      <c r="O453" s="274"/>
      <c r="P453" s="274"/>
      <c r="Q453" s="431"/>
      <c r="R453" s="431"/>
      <c r="S453" s="431"/>
      <c r="T453" s="431"/>
      <c r="U453" s="431"/>
      <c r="V453" s="431"/>
      <c r="W453" s="431"/>
      <c r="X453" s="431"/>
      <c r="Y453" s="431"/>
      <c r="Z453" s="431"/>
      <c r="AA453" s="431"/>
      <c r="AB453" s="431"/>
      <c r="AC453" s="431"/>
      <c r="AD453" s="431"/>
      <c r="AE453" s="431"/>
      <c r="AF453" s="431"/>
      <c r="AG453" s="431"/>
      <c r="AH453" s="431"/>
      <c r="AI453" s="431"/>
      <c r="AJ453" s="431"/>
      <c r="AK453" s="431"/>
      <c r="AL453" s="431"/>
      <c r="AM453" s="431"/>
      <c r="AN453" s="431"/>
      <c r="AO453" s="431"/>
      <c r="AP453" s="431"/>
      <c r="AQ453" s="431"/>
      <c r="AR453" s="431"/>
      <c r="AS453" s="431"/>
      <c r="AT453" s="431"/>
      <c r="AU453" s="431"/>
      <c r="AV453" s="431"/>
      <c r="AW453" s="431"/>
      <c r="AX453" s="431"/>
      <c r="AY453" s="431"/>
      <c r="AZ453" s="431"/>
      <c r="BA453" s="431"/>
      <c r="BB453" s="431"/>
    </row>
    <row r="454" ht="15.0" customHeight="1">
      <c r="A454" s="431"/>
      <c r="B454" s="431"/>
      <c r="C454" s="431"/>
      <c r="D454" s="431"/>
      <c r="E454" s="431"/>
      <c r="F454" s="273"/>
      <c r="G454" s="274"/>
      <c r="H454" s="274"/>
      <c r="I454" s="274"/>
      <c r="J454" s="274"/>
      <c r="K454" s="274"/>
      <c r="L454" s="274"/>
      <c r="M454" s="274"/>
      <c r="N454" s="274"/>
      <c r="O454" s="274"/>
      <c r="P454" s="274"/>
      <c r="Q454" s="431"/>
      <c r="R454" s="431"/>
      <c r="S454" s="431"/>
      <c r="T454" s="431"/>
      <c r="U454" s="431"/>
      <c r="V454" s="431"/>
      <c r="W454" s="431"/>
      <c r="X454" s="431"/>
      <c r="Y454" s="431"/>
      <c r="Z454" s="431"/>
      <c r="AA454" s="431"/>
      <c r="AB454" s="431"/>
      <c r="AC454" s="431"/>
      <c r="AD454" s="431"/>
      <c r="AE454" s="431"/>
      <c r="AF454" s="431"/>
      <c r="AG454" s="431"/>
      <c r="AH454" s="431"/>
      <c r="AI454" s="431"/>
      <c r="AJ454" s="431"/>
      <c r="AK454" s="431"/>
      <c r="AL454" s="431"/>
      <c r="AM454" s="431"/>
      <c r="AN454" s="431"/>
      <c r="AO454" s="431"/>
      <c r="AP454" s="431"/>
      <c r="AQ454" s="431"/>
      <c r="AR454" s="431"/>
      <c r="AS454" s="431"/>
      <c r="AT454" s="431"/>
      <c r="AU454" s="431"/>
      <c r="AV454" s="431"/>
      <c r="AW454" s="431"/>
      <c r="AX454" s="431"/>
      <c r="AY454" s="431"/>
      <c r="AZ454" s="431"/>
      <c r="BA454" s="431"/>
      <c r="BB454" s="431"/>
    </row>
    <row r="455" ht="15.0" customHeight="1">
      <c r="A455" s="431"/>
      <c r="B455" s="431"/>
      <c r="C455" s="431"/>
      <c r="D455" s="431"/>
      <c r="E455" s="431"/>
      <c r="F455" s="273"/>
      <c r="G455" s="274"/>
      <c r="H455" s="274"/>
      <c r="I455" s="274"/>
      <c r="J455" s="274"/>
      <c r="K455" s="274"/>
      <c r="L455" s="274"/>
      <c r="M455" s="274"/>
      <c r="N455" s="274"/>
      <c r="O455" s="274"/>
      <c r="P455" s="274"/>
      <c r="Q455" s="431"/>
      <c r="R455" s="431"/>
      <c r="S455" s="431"/>
      <c r="T455" s="431"/>
      <c r="U455" s="431"/>
      <c r="V455" s="431"/>
      <c r="W455" s="431"/>
      <c r="X455" s="431"/>
      <c r="Y455" s="431"/>
      <c r="Z455" s="431"/>
      <c r="AA455" s="431"/>
      <c r="AB455" s="431"/>
      <c r="AC455" s="431"/>
      <c r="AD455" s="431"/>
      <c r="AE455" s="431"/>
      <c r="AF455" s="431"/>
      <c r="AG455" s="431"/>
      <c r="AH455" s="431"/>
      <c r="AI455" s="431"/>
      <c r="AJ455" s="431"/>
      <c r="AK455" s="431"/>
      <c r="AL455" s="431"/>
      <c r="AM455" s="431"/>
      <c r="AN455" s="431"/>
      <c r="AO455" s="431"/>
      <c r="AP455" s="431"/>
      <c r="AQ455" s="431"/>
      <c r="AR455" s="431"/>
      <c r="AS455" s="431"/>
      <c r="AT455" s="431"/>
      <c r="AU455" s="431"/>
      <c r="AV455" s="431"/>
      <c r="AW455" s="431"/>
      <c r="AX455" s="431"/>
      <c r="AY455" s="431"/>
      <c r="AZ455" s="431"/>
      <c r="BA455" s="431"/>
      <c r="BB455" s="431"/>
    </row>
    <row r="456" ht="15.0" customHeight="1">
      <c r="A456" s="431"/>
      <c r="B456" s="431"/>
      <c r="C456" s="431"/>
      <c r="D456" s="431"/>
      <c r="E456" s="431"/>
      <c r="F456" s="273"/>
      <c r="G456" s="274"/>
      <c r="H456" s="274"/>
      <c r="I456" s="274"/>
      <c r="J456" s="274"/>
      <c r="K456" s="274"/>
      <c r="L456" s="274"/>
      <c r="M456" s="274"/>
      <c r="N456" s="274"/>
      <c r="O456" s="274"/>
      <c r="P456" s="274"/>
      <c r="Q456" s="431"/>
      <c r="R456" s="431"/>
      <c r="S456" s="431"/>
      <c r="T456" s="431"/>
      <c r="U456" s="431"/>
      <c r="V456" s="431"/>
      <c r="W456" s="431"/>
      <c r="X456" s="431"/>
      <c r="Y456" s="431"/>
      <c r="Z456" s="431"/>
      <c r="AA456" s="431"/>
      <c r="AB456" s="431"/>
      <c r="AC456" s="431"/>
      <c r="AD456" s="431"/>
      <c r="AE456" s="431"/>
      <c r="AF456" s="431"/>
      <c r="AG456" s="431"/>
      <c r="AH456" s="431"/>
      <c r="AI456" s="431"/>
      <c r="AJ456" s="431"/>
      <c r="AK456" s="431"/>
      <c r="AL456" s="431"/>
      <c r="AM456" s="431"/>
      <c r="AN456" s="431"/>
      <c r="AO456" s="431"/>
      <c r="AP456" s="431"/>
      <c r="AQ456" s="431"/>
      <c r="AR456" s="431"/>
      <c r="AS456" s="431"/>
      <c r="AT456" s="431"/>
      <c r="AU456" s="431"/>
      <c r="AV456" s="431"/>
      <c r="AW456" s="431"/>
      <c r="AX456" s="431"/>
      <c r="AY456" s="431"/>
      <c r="AZ456" s="431"/>
      <c r="BA456" s="431"/>
      <c r="BB456" s="431"/>
    </row>
    <row r="457" ht="15.0" customHeight="1">
      <c r="A457" s="431"/>
      <c r="B457" s="431"/>
      <c r="C457" s="431"/>
      <c r="D457" s="431"/>
      <c r="E457" s="431"/>
      <c r="F457" s="273"/>
      <c r="G457" s="274"/>
      <c r="H457" s="274"/>
      <c r="I457" s="274"/>
      <c r="J457" s="274"/>
      <c r="K457" s="274"/>
      <c r="L457" s="274"/>
      <c r="M457" s="274"/>
      <c r="N457" s="274"/>
      <c r="O457" s="274"/>
      <c r="P457" s="274"/>
      <c r="Q457" s="431"/>
      <c r="R457" s="431"/>
      <c r="S457" s="431"/>
      <c r="T457" s="431"/>
      <c r="U457" s="431"/>
      <c r="V457" s="431"/>
      <c r="W457" s="431"/>
      <c r="X457" s="431"/>
      <c r="Y457" s="431"/>
      <c r="Z457" s="431"/>
      <c r="AA457" s="431"/>
      <c r="AB457" s="431"/>
      <c r="AC457" s="431"/>
      <c r="AD457" s="431"/>
      <c r="AE457" s="431"/>
      <c r="AF457" s="431"/>
      <c r="AG457" s="431"/>
      <c r="AH457" s="431"/>
      <c r="AI457" s="431"/>
      <c r="AJ457" s="431"/>
      <c r="AK457" s="431"/>
      <c r="AL457" s="431"/>
      <c r="AM457" s="431"/>
      <c r="AN457" s="431"/>
      <c r="AO457" s="431"/>
      <c r="AP457" s="431"/>
      <c r="AQ457" s="431"/>
      <c r="AR457" s="431"/>
      <c r="AS457" s="431"/>
      <c r="AT457" s="431"/>
      <c r="AU457" s="431"/>
      <c r="AV457" s="431"/>
      <c r="AW457" s="431"/>
      <c r="AX457" s="431"/>
      <c r="AY457" s="431"/>
      <c r="AZ457" s="431"/>
      <c r="BA457" s="431"/>
      <c r="BB457" s="431"/>
    </row>
    <row r="458" ht="15.0" customHeight="1">
      <c r="A458" s="431"/>
      <c r="B458" s="431"/>
      <c r="C458" s="431"/>
      <c r="D458" s="431"/>
      <c r="E458" s="431"/>
      <c r="F458" s="273"/>
      <c r="G458" s="274"/>
      <c r="H458" s="274"/>
      <c r="I458" s="274"/>
      <c r="J458" s="274"/>
      <c r="K458" s="274"/>
      <c r="L458" s="274"/>
      <c r="M458" s="274"/>
      <c r="N458" s="274"/>
      <c r="O458" s="274"/>
      <c r="P458" s="274"/>
      <c r="Q458" s="431"/>
      <c r="R458" s="431"/>
      <c r="S458" s="431"/>
      <c r="T458" s="431"/>
      <c r="U458" s="431"/>
      <c r="V458" s="431"/>
      <c r="W458" s="431"/>
      <c r="X458" s="431"/>
      <c r="Y458" s="431"/>
      <c r="Z458" s="431"/>
      <c r="AA458" s="431"/>
      <c r="AB458" s="431"/>
      <c r="AC458" s="431"/>
      <c r="AD458" s="431"/>
      <c r="AE458" s="431"/>
      <c r="AF458" s="431"/>
      <c r="AG458" s="431"/>
      <c r="AH458" s="431"/>
      <c r="AI458" s="431"/>
      <c r="AJ458" s="431"/>
      <c r="AK458" s="431"/>
      <c r="AL458" s="431"/>
      <c r="AM458" s="431"/>
      <c r="AN458" s="431"/>
      <c r="AO458" s="431"/>
      <c r="AP458" s="431"/>
      <c r="AQ458" s="431"/>
      <c r="AR458" s="431"/>
      <c r="AS458" s="431"/>
      <c r="AT458" s="431"/>
      <c r="AU458" s="431"/>
      <c r="AV458" s="431"/>
      <c r="AW458" s="431"/>
      <c r="AX458" s="431"/>
      <c r="AY458" s="431"/>
      <c r="AZ458" s="431"/>
      <c r="BA458" s="431"/>
      <c r="BB458" s="431"/>
    </row>
    <row r="459" ht="15.0" customHeight="1">
      <c r="A459" s="431"/>
      <c r="B459" s="431"/>
      <c r="C459" s="431"/>
      <c r="D459" s="431"/>
      <c r="E459" s="431"/>
      <c r="F459" s="273"/>
      <c r="G459" s="274"/>
      <c r="H459" s="274"/>
      <c r="I459" s="274"/>
      <c r="J459" s="274"/>
      <c r="K459" s="274"/>
      <c r="L459" s="274"/>
      <c r="M459" s="274"/>
      <c r="N459" s="274"/>
      <c r="O459" s="274"/>
      <c r="P459" s="274"/>
      <c r="Q459" s="431"/>
      <c r="R459" s="431"/>
      <c r="S459" s="431"/>
      <c r="T459" s="431"/>
      <c r="U459" s="431"/>
      <c r="V459" s="431"/>
      <c r="W459" s="431"/>
      <c r="X459" s="431"/>
      <c r="Y459" s="431"/>
      <c r="Z459" s="431"/>
      <c r="AA459" s="431"/>
      <c r="AB459" s="431"/>
      <c r="AC459" s="431"/>
      <c r="AD459" s="431"/>
      <c r="AE459" s="431"/>
      <c r="AF459" s="431"/>
      <c r="AG459" s="431"/>
      <c r="AH459" s="431"/>
      <c r="AI459" s="431"/>
      <c r="AJ459" s="431"/>
      <c r="AK459" s="431"/>
      <c r="AL459" s="431"/>
      <c r="AM459" s="431"/>
      <c r="AN459" s="431"/>
      <c r="AO459" s="431"/>
      <c r="AP459" s="431"/>
      <c r="AQ459" s="431"/>
      <c r="AR459" s="431"/>
      <c r="AS459" s="431"/>
      <c r="AT459" s="431"/>
      <c r="AU459" s="431"/>
      <c r="AV459" s="431"/>
      <c r="AW459" s="431"/>
      <c r="AX459" s="431"/>
      <c r="AY459" s="431"/>
      <c r="AZ459" s="431"/>
      <c r="BA459" s="431"/>
      <c r="BB459" s="431"/>
    </row>
    <row r="460" ht="15.0" customHeight="1">
      <c r="A460" s="431"/>
      <c r="B460" s="431"/>
      <c r="C460" s="431"/>
      <c r="D460" s="431"/>
      <c r="E460" s="431"/>
      <c r="F460" s="273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431"/>
      <c r="R460" s="431"/>
      <c r="S460" s="431"/>
      <c r="T460" s="431"/>
      <c r="U460" s="431"/>
      <c r="V460" s="431"/>
      <c r="W460" s="431"/>
      <c r="X460" s="431"/>
      <c r="Y460" s="431"/>
      <c r="Z460" s="431"/>
      <c r="AA460" s="431"/>
      <c r="AB460" s="431"/>
      <c r="AC460" s="431"/>
      <c r="AD460" s="431"/>
      <c r="AE460" s="431"/>
      <c r="AF460" s="431"/>
      <c r="AG460" s="431"/>
      <c r="AH460" s="431"/>
      <c r="AI460" s="431"/>
      <c r="AJ460" s="431"/>
      <c r="AK460" s="431"/>
      <c r="AL460" s="431"/>
      <c r="AM460" s="431"/>
      <c r="AN460" s="431"/>
      <c r="AO460" s="431"/>
      <c r="AP460" s="431"/>
      <c r="AQ460" s="431"/>
      <c r="AR460" s="431"/>
      <c r="AS460" s="431"/>
      <c r="AT460" s="431"/>
      <c r="AU460" s="431"/>
      <c r="AV460" s="431"/>
      <c r="AW460" s="431"/>
      <c r="AX460" s="431"/>
      <c r="AY460" s="431"/>
      <c r="AZ460" s="431"/>
      <c r="BA460" s="431"/>
      <c r="BB460" s="431"/>
    </row>
    <row r="461" ht="15.0" customHeight="1">
      <c r="A461" s="431"/>
      <c r="B461" s="431"/>
      <c r="C461" s="431"/>
      <c r="D461" s="431"/>
      <c r="E461" s="431"/>
      <c r="F461" s="273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431"/>
      <c r="R461" s="431"/>
      <c r="S461" s="431"/>
      <c r="T461" s="431"/>
      <c r="U461" s="431"/>
      <c r="V461" s="431"/>
      <c r="W461" s="431"/>
      <c r="X461" s="431"/>
      <c r="Y461" s="431"/>
      <c r="Z461" s="431"/>
      <c r="AA461" s="431"/>
      <c r="AB461" s="431"/>
      <c r="AC461" s="431"/>
      <c r="AD461" s="431"/>
      <c r="AE461" s="431"/>
      <c r="AF461" s="431"/>
      <c r="AG461" s="431"/>
      <c r="AH461" s="431"/>
      <c r="AI461" s="431"/>
      <c r="AJ461" s="431"/>
      <c r="AK461" s="431"/>
      <c r="AL461" s="431"/>
      <c r="AM461" s="431"/>
      <c r="AN461" s="431"/>
      <c r="AO461" s="431"/>
      <c r="AP461" s="431"/>
      <c r="AQ461" s="431"/>
      <c r="AR461" s="431"/>
      <c r="AS461" s="431"/>
      <c r="AT461" s="431"/>
      <c r="AU461" s="431"/>
      <c r="AV461" s="431"/>
      <c r="AW461" s="431"/>
      <c r="AX461" s="431"/>
      <c r="AY461" s="431"/>
      <c r="AZ461" s="431"/>
      <c r="BA461" s="431"/>
      <c r="BB461" s="431"/>
    </row>
    <row r="462" ht="15.0" customHeight="1">
      <c r="A462" s="431"/>
      <c r="B462" s="431"/>
      <c r="C462" s="431"/>
      <c r="D462" s="431"/>
      <c r="E462" s="431"/>
      <c r="F462" s="273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431"/>
      <c r="R462" s="431"/>
      <c r="S462" s="431"/>
      <c r="T462" s="431"/>
      <c r="U462" s="431"/>
      <c r="V462" s="431"/>
      <c r="W462" s="431"/>
      <c r="X462" s="431"/>
      <c r="Y462" s="431"/>
      <c r="Z462" s="431"/>
      <c r="AA462" s="431"/>
      <c r="AB462" s="431"/>
      <c r="AC462" s="431"/>
      <c r="AD462" s="431"/>
      <c r="AE462" s="431"/>
      <c r="AF462" s="431"/>
      <c r="AG462" s="431"/>
      <c r="AH462" s="431"/>
      <c r="AI462" s="431"/>
      <c r="AJ462" s="431"/>
      <c r="AK462" s="431"/>
      <c r="AL462" s="431"/>
      <c r="AM462" s="431"/>
      <c r="AN462" s="431"/>
      <c r="AO462" s="431"/>
      <c r="AP462" s="431"/>
      <c r="AQ462" s="431"/>
      <c r="AR462" s="431"/>
      <c r="AS462" s="431"/>
      <c r="AT462" s="431"/>
      <c r="AU462" s="431"/>
      <c r="AV462" s="431"/>
      <c r="AW462" s="431"/>
      <c r="AX462" s="431"/>
      <c r="AY462" s="431"/>
      <c r="AZ462" s="431"/>
      <c r="BA462" s="431"/>
      <c r="BB462" s="431"/>
    </row>
    <row r="463" ht="15.0" customHeight="1">
      <c r="A463" s="431"/>
      <c r="B463" s="431"/>
      <c r="C463" s="431"/>
      <c r="D463" s="431"/>
      <c r="E463" s="431"/>
      <c r="F463" s="273"/>
      <c r="G463" s="274"/>
      <c r="H463" s="274"/>
      <c r="I463" s="274"/>
      <c r="J463" s="274"/>
      <c r="K463" s="274"/>
      <c r="L463" s="274"/>
      <c r="M463" s="274"/>
      <c r="N463" s="274"/>
      <c r="O463" s="274"/>
      <c r="P463" s="274"/>
      <c r="Q463" s="431"/>
      <c r="R463" s="431"/>
      <c r="S463" s="431"/>
      <c r="T463" s="431"/>
      <c r="U463" s="431"/>
      <c r="V463" s="431"/>
      <c r="W463" s="431"/>
      <c r="X463" s="431"/>
      <c r="Y463" s="431"/>
      <c r="Z463" s="431"/>
      <c r="AA463" s="431"/>
      <c r="AB463" s="431"/>
      <c r="AC463" s="431"/>
      <c r="AD463" s="431"/>
      <c r="AE463" s="431"/>
      <c r="AF463" s="431"/>
      <c r="AG463" s="431"/>
      <c r="AH463" s="431"/>
      <c r="AI463" s="431"/>
      <c r="AJ463" s="431"/>
      <c r="AK463" s="431"/>
      <c r="AL463" s="431"/>
      <c r="AM463" s="431"/>
      <c r="AN463" s="431"/>
      <c r="AO463" s="431"/>
      <c r="AP463" s="431"/>
      <c r="AQ463" s="431"/>
      <c r="AR463" s="431"/>
      <c r="AS463" s="431"/>
      <c r="AT463" s="431"/>
      <c r="AU463" s="431"/>
      <c r="AV463" s="431"/>
      <c r="AW463" s="431"/>
      <c r="AX463" s="431"/>
      <c r="AY463" s="431"/>
      <c r="AZ463" s="431"/>
      <c r="BA463" s="431"/>
      <c r="BB463" s="431"/>
    </row>
    <row r="464" ht="15.0" customHeight="1">
      <c r="A464" s="431"/>
      <c r="B464" s="431"/>
      <c r="C464" s="431"/>
      <c r="D464" s="431"/>
      <c r="E464" s="431"/>
      <c r="F464" s="273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431"/>
      <c r="R464" s="431"/>
      <c r="S464" s="431"/>
      <c r="T464" s="431"/>
      <c r="U464" s="431"/>
      <c r="V464" s="431"/>
      <c r="W464" s="431"/>
      <c r="X464" s="431"/>
      <c r="Y464" s="431"/>
      <c r="Z464" s="431"/>
      <c r="AA464" s="431"/>
      <c r="AB464" s="431"/>
      <c r="AC464" s="431"/>
      <c r="AD464" s="431"/>
      <c r="AE464" s="431"/>
      <c r="AF464" s="431"/>
      <c r="AG464" s="431"/>
      <c r="AH464" s="431"/>
      <c r="AI464" s="431"/>
      <c r="AJ464" s="431"/>
      <c r="AK464" s="431"/>
      <c r="AL464" s="431"/>
      <c r="AM464" s="431"/>
      <c r="AN464" s="431"/>
      <c r="AO464" s="431"/>
      <c r="AP464" s="431"/>
      <c r="AQ464" s="431"/>
      <c r="AR464" s="431"/>
      <c r="AS464" s="431"/>
      <c r="AT464" s="431"/>
      <c r="AU464" s="431"/>
      <c r="AV464" s="431"/>
      <c r="AW464" s="431"/>
      <c r="AX464" s="431"/>
      <c r="AY464" s="431"/>
      <c r="AZ464" s="431"/>
      <c r="BA464" s="431"/>
      <c r="BB464" s="431"/>
    </row>
    <row r="465" ht="15.0" customHeight="1">
      <c r="A465" s="431"/>
      <c r="B465" s="431"/>
      <c r="C465" s="431"/>
      <c r="D465" s="431"/>
      <c r="E465" s="431"/>
      <c r="F465" s="273"/>
      <c r="G465" s="274"/>
      <c r="H465" s="274"/>
      <c r="I465" s="274"/>
      <c r="J465" s="274"/>
      <c r="K465" s="274"/>
      <c r="L465" s="274"/>
      <c r="M465" s="274"/>
      <c r="N465" s="274"/>
      <c r="O465" s="274"/>
      <c r="P465" s="274"/>
      <c r="Q465" s="431"/>
      <c r="R465" s="431"/>
      <c r="S465" s="431"/>
      <c r="T465" s="431"/>
      <c r="U465" s="431"/>
      <c r="V465" s="431"/>
      <c r="W465" s="431"/>
      <c r="X465" s="431"/>
      <c r="Y465" s="431"/>
      <c r="Z465" s="431"/>
      <c r="AA465" s="431"/>
      <c r="AB465" s="431"/>
      <c r="AC465" s="431"/>
      <c r="AD465" s="431"/>
      <c r="AE465" s="431"/>
      <c r="AF465" s="431"/>
      <c r="AG465" s="431"/>
      <c r="AH465" s="431"/>
      <c r="AI465" s="431"/>
      <c r="AJ465" s="431"/>
      <c r="AK465" s="431"/>
      <c r="AL465" s="431"/>
      <c r="AM465" s="431"/>
      <c r="AN465" s="431"/>
      <c r="AO465" s="431"/>
      <c r="AP465" s="431"/>
      <c r="AQ465" s="431"/>
      <c r="AR465" s="431"/>
      <c r="AS465" s="431"/>
      <c r="AT465" s="431"/>
      <c r="AU465" s="431"/>
      <c r="AV465" s="431"/>
      <c r="AW465" s="431"/>
      <c r="AX465" s="431"/>
      <c r="AY465" s="431"/>
      <c r="AZ465" s="431"/>
      <c r="BA465" s="431"/>
      <c r="BB465" s="431"/>
    </row>
    <row r="466" ht="15.0" customHeight="1">
      <c r="A466" s="431"/>
      <c r="B466" s="431"/>
      <c r="C466" s="431"/>
      <c r="D466" s="431"/>
      <c r="E466" s="431"/>
      <c r="F466" s="273"/>
      <c r="G466" s="274"/>
      <c r="H466" s="274"/>
      <c r="I466" s="274"/>
      <c r="J466" s="274"/>
      <c r="K466" s="274"/>
      <c r="L466" s="274"/>
      <c r="M466" s="274"/>
      <c r="N466" s="274"/>
      <c r="O466" s="274"/>
      <c r="P466" s="274"/>
      <c r="Q466" s="431"/>
      <c r="R466" s="431"/>
      <c r="S466" s="431"/>
      <c r="T466" s="431"/>
      <c r="U466" s="431"/>
      <c r="V466" s="431"/>
      <c r="W466" s="431"/>
      <c r="X466" s="431"/>
      <c r="Y466" s="431"/>
      <c r="Z466" s="431"/>
      <c r="AA466" s="431"/>
      <c r="AB466" s="431"/>
      <c r="AC466" s="431"/>
      <c r="AD466" s="431"/>
      <c r="AE466" s="431"/>
      <c r="AF466" s="431"/>
      <c r="AG466" s="431"/>
      <c r="AH466" s="431"/>
      <c r="AI466" s="431"/>
      <c r="AJ466" s="431"/>
      <c r="AK466" s="431"/>
      <c r="AL466" s="431"/>
      <c r="AM466" s="431"/>
      <c r="AN466" s="431"/>
      <c r="AO466" s="431"/>
      <c r="AP466" s="431"/>
      <c r="AQ466" s="431"/>
      <c r="AR466" s="431"/>
      <c r="AS466" s="431"/>
      <c r="AT466" s="431"/>
      <c r="AU466" s="431"/>
      <c r="AV466" s="431"/>
      <c r="AW466" s="431"/>
      <c r="AX466" s="431"/>
      <c r="AY466" s="431"/>
      <c r="AZ466" s="431"/>
      <c r="BA466" s="431"/>
      <c r="BB466" s="431"/>
    </row>
    <row r="467" ht="15.0" customHeight="1">
      <c r="A467" s="431"/>
      <c r="B467" s="431"/>
      <c r="C467" s="431"/>
      <c r="D467" s="431"/>
      <c r="E467" s="431"/>
      <c r="F467" s="273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431"/>
      <c r="R467" s="431"/>
      <c r="S467" s="431"/>
      <c r="T467" s="431"/>
      <c r="U467" s="431"/>
      <c r="V467" s="431"/>
      <c r="W467" s="431"/>
      <c r="X467" s="431"/>
      <c r="Y467" s="431"/>
      <c r="Z467" s="431"/>
      <c r="AA467" s="431"/>
      <c r="AB467" s="431"/>
      <c r="AC467" s="431"/>
      <c r="AD467" s="431"/>
      <c r="AE467" s="431"/>
      <c r="AF467" s="431"/>
      <c r="AG467" s="431"/>
      <c r="AH467" s="431"/>
      <c r="AI467" s="431"/>
      <c r="AJ467" s="431"/>
      <c r="AK467" s="431"/>
      <c r="AL467" s="431"/>
      <c r="AM467" s="431"/>
      <c r="AN467" s="431"/>
      <c r="AO467" s="431"/>
      <c r="AP467" s="431"/>
      <c r="AQ467" s="431"/>
      <c r="AR467" s="431"/>
      <c r="AS467" s="431"/>
      <c r="AT467" s="431"/>
      <c r="AU467" s="431"/>
      <c r="AV467" s="431"/>
      <c r="AW467" s="431"/>
      <c r="AX467" s="431"/>
      <c r="AY467" s="431"/>
      <c r="AZ467" s="431"/>
      <c r="BA467" s="431"/>
      <c r="BB467" s="431"/>
    </row>
    <row r="468" ht="15.0" customHeight="1">
      <c r="A468" s="431"/>
      <c r="B468" s="431"/>
      <c r="C468" s="431"/>
      <c r="D468" s="431"/>
      <c r="E468" s="431"/>
      <c r="F468" s="273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431"/>
      <c r="R468" s="431"/>
      <c r="S468" s="431"/>
      <c r="T468" s="431"/>
      <c r="U468" s="431"/>
      <c r="V468" s="431"/>
      <c r="W468" s="431"/>
      <c r="X468" s="431"/>
      <c r="Y468" s="431"/>
      <c r="Z468" s="431"/>
      <c r="AA468" s="431"/>
      <c r="AB468" s="431"/>
      <c r="AC468" s="431"/>
      <c r="AD468" s="431"/>
      <c r="AE468" s="431"/>
      <c r="AF468" s="431"/>
      <c r="AG468" s="431"/>
      <c r="AH468" s="431"/>
      <c r="AI468" s="431"/>
      <c r="AJ468" s="431"/>
      <c r="AK468" s="431"/>
      <c r="AL468" s="431"/>
      <c r="AM468" s="431"/>
      <c r="AN468" s="431"/>
      <c r="AO468" s="431"/>
      <c r="AP468" s="431"/>
      <c r="AQ468" s="431"/>
      <c r="AR468" s="431"/>
      <c r="AS468" s="431"/>
      <c r="AT468" s="431"/>
      <c r="AU468" s="431"/>
      <c r="AV468" s="431"/>
      <c r="AW468" s="431"/>
      <c r="AX468" s="431"/>
      <c r="AY468" s="431"/>
      <c r="AZ468" s="431"/>
      <c r="BA468" s="431"/>
      <c r="BB468" s="431"/>
    </row>
    <row r="469" ht="15.0" customHeight="1">
      <c r="A469" s="431"/>
      <c r="B469" s="431"/>
      <c r="C469" s="431"/>
      <c r="D469" s="431"/>
      <c r="E469" s="431"/>
      <c r="F469" s="273"/>
      <c r="G469" s="274"/>
      <c r="H469" s="274"/>
      <c r="I469" s="274"/>
      <c r="J469" s="274"/>
      <c r="K469" s="274"/>
      <c r="L469" s="274"/>
      <c r="M469" s="274"/>
      <c r="N469" s="274"/>
      <c r="O469" s="274"/>
      <c r="P469" s="274"/>
      <c r="Q469" s="431"/>
      <c r="R469" s="431"/>
      <c r="S469" s="431"/>
      <c r="T469" s="431"/>
      <c r="U469" s="431"/>
      <c r="V469" s="431"/>
      <c r="W469" s="431"/>
      <c r="X469" s="431"/>
      <c r="Y469" s="431"/>
      <c r="Z469" s="431"/>
      <c r="AA469" s="431"/>
      <c r="AB469" s="431"/>
      <c r="AC469" s="431"/>
      <c r="AD469" s="431"/>
      <c r="AE469" s="431"/>
      <c r="AF469" s="431"/>
      <c r="AG469" s="431"/>
      <c r="AH469" s="431"/>
      <c r="AI469" s="431"/>
      <c r="AJ469" s="431"/>
      <c r="AK469" s="431"/>
      <c r="AL469" s="431"/>
      <c r="AM469" s="431"/>
      <c r="AN469" s="431"/>
      <c r="AO469" s="431"/>
      <c r="AP469" s="431"/>
      <c r="AQ469" s="431"/>
      <c r="AR469" s="431"/>
      <c r="AS469" s="431"/>
      <c r="AT469" s="431"/>
      <c r="AU469" s="431"/>
      <c r="AV469" s="431"/>
      <c r="AW469" s="431"/>
      <c r="AX469" s="431"/>
      <c r="AY469" s="431"/>
      <c r="AZ469" s="431"/>
      <c r="BA469" s="431"/>
      <c r="BB469" s="431"/>
    </row>
    <row r="470" ht="15.0" customHeight="1">
      <c r="A470" s="431"/>
      <c r="B470" s="431"/>
      <c r="C470" s="431"/>
      <c r="D470" s="431"/>
      <c r="E470" s="431"/>
      <c r="F470" s="273"/>
      <c r="G470" s="274"/>
      <c r="H470" s="274"/>
      <c r="I470" s="274"/>
      <c r="J470" s="274"/>
      <c r="K470" s="274"/>
      <c r="L470" s="274"/>
      <c r="M470" s="274"/>
      <c r="N470" s="274"/>
      <c r="O470" s="274"/>
      <c r="P470" s="274"/>
      <c r="Q470" s="431"/>
      <c r="R470" s="431"/>
      <c r="S470" s="431"/>
      <c r="T470" s="431"/>
      <c r="U470" s="431"/>
      <c r="V470" s="431"/>
      <c r="W470" s="431"/>
      <c r="X470" s="431"/>
      <c r="Y470" s="431"/>
      <c r="Z470" s="431"/>
      <c r="AA470" s="431"/>
      <c r="AB470" s="431"/>
      <c r="AC470" s="431"/>
      <c r="AD470" s="431"/>
      <c r="AE470" s="431"/>
      <c r="AF470" s="431"/>
      <c r="AG470" s="431"/>
      <c r="AH470" s="431"/>
      <c r="AI470" s="431"/>
      <c r="AJ470" s="431"/>
      <c r="AK470" s="431"/>
      <c r="AL470" s="431"/>
      <c r="AM470" s="431"/>
      <c r="AN470" s="431"/>
      <c r="AO470" s="431"/>
      <c r="AP470" s="431"/>
      <c r="AQ470" s="431"/>
      <c r="AR470" s="431"/>
      <c r="AS470" s="431"/>
      <c r="AT470" s="431"/>
      <c r="AU470" s="431"/>
      <c r="AV470" s="431"/>
      <c r="AW470" s="431"/>
      <c r="AX470" s="431"/>
      <c r="AY470" s="431"/>
      <c r="AZ470" s="431"/>
      <c r="BA470" s="431"/>
      <c r="BB470" s="431"/>
    </row>
    <row r="471" ht="15.0" customHeight="1">
      <c r="A471" s="431"/>
      <c r="B471" s="431"/>
      <c r="C471" s="431"/>
      <c r="D471" s="431"/>
      <c r="E471" s="431"/>
      <c r="F471" s="273"/>
      <c r="G471" s="274"/>
      <c r="H471" s="274"/>
      <c r="I471" s="274"/>
      <c r="J471" s="274"/>
      <c r="K471" s="274"/>
      <c r="L471" s="274"/>
      <c r="M471" s="274"/>
      <c r="N471" s="274"/>
      <c r="O471" s="274"/>
      <c r="P471" s="274"/>
      <c r="Q471" s="431"/>
      <c r="R471" s="431"/>
      <c r="S471" s="431"/>
      <c r="T471" s="431"/>
      <c r="U471" s="431"/>
      <c r="V471" s="431"/>
      <c r="W471" s="431"/>
      <c r="X471" s="431"/>
      <c r="Y471" s="431"/>
      <c r="Z471" s="431"/>
      <c r="AA471" s="431"/>
      <c r="AB471" s="431"/>
      <c r="AC471" s="431"/>
      <c r="AD471" s="431"/>
      <c r="AE471" s="431"/>
      <c r="AF471" s="431"/>
      <c r="AG471" s="431"/>
      <c r="AH471" s="431"/>
      <c r="AI471" s="431"/>
      <c r="AJ471" s="431"/>
      <c r="AK471" s="431"/>
      <c r="AL471" s="431"/>
      <c r="AM471" s="431"/>
      <c r="AN471" s="431"/>
      <c r="AO471" s="431"/>
      <c r="AP471" s="431"/>
      <c r="AQ471" s="431"/>
      <c r="AR471" s="431"/>
      <c r="AS471" s="431"/>
      <c r="AT471" s="431"/>
      <c r="AU471" s="431"/>
      <c r="AV471" s="431"/>
      <c r="AW471" s="431"/>
      <c r="AX471" s="431"/>
      <c r="AY471" s="431"/>
      <c r="AZ471" s="431"/>
      <c r="BA471" s="431"/>
      <c r="BB471" s="431"/>
    </row>
    <row r="472" ht="15.0" customHeight="1">
      <c r="A472" s="431"/>
      <c r="B472" s="431"/>
      <c r="C472" s="431"/>
      <c r="D472" s="431"/>
      <c r="E472" s="431"/>
      <c r="F472" s="273"/>
      <c r="G472" s="274"/>
      <c r="H472" s="274"/>
      <c r="I472" s="274"/>
      <c r="J472" s="274"/>
      <c r="K472" s="274"/>
      <c r="L472" s="274"/>
      <c r="M472" s="274"/>
      <c r="N472" s="274"/>
      <c r="O472" s="274"/>
      <c r="P472" s="274"/>
      <c r="Q472" s="431"/>
      <c r="R472" s="431"/>
      <c r="S472" s="431"/>
      <c r="T472" s="431"/>
      <c r="U472" s="431"/>
      <c r="V472" s="431"/>
      <c r="W472" s="431"/>
      <c r="X472" s="431"/>
      <c r="Y472" s="431"/>
      <c r="Z472" s="431"/>
      <c r="AA472" s="431"/>
      <c r="AB472" s="431"/>
      <c r="AC472" s="431"/>
      <c r="AD472" s="431"/>
      <c r="AE472" s="431"/>
      <c r="AF472" s="431"/>
      <c r="AG472" s="431"/>
      <c r="AH472" s="431"/>
      <c r="AI472" s="431"/>
      <c r="AJ472" s="431"/>
      <c r="AK472" s="431"/>
      <c r="AL472" s="431"/>
      <c r="AM472" s="431"/>
      <c r="AN472" s="431"/>
      <c r="AO472" s="431"/>
      <c r="AP472" s="431"/>
      <c r="AQ472" s="431"/>
      <c r="AR472" s="431"/>
      <c r="AS472" s="431"/>
      <c r="AT472" s="431"/>
      <c r="AU472" s="431"/>
      <c r="AV472" s="431"/>
      <c r="AW472" s="431"/>
      <c r="AX472" s="431"/>
      <c r="AY472" s="431"/>
      <c r="AZ472" s="431"/>
      <c r="BA472" s="431"/>
      <c r="BB472" s="431"/>
    </row>
    <row r="473" ht="15.0" customHeight="1">
      <c r="A473" s="431"/>
      <c r="B473" s="431"/>
      <c r="C473" s="431"/>
      <c r="D473" s="431"/>
      <c r="E473" s="431"/>
      <c r="F473" s="273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431"/>
      <c r="R473" s="431"/>
      <c r="S473" s="431"/>
      <c r="T473" s="431"/>
      <c r="U473" s="431"/>
      <c r="V473" s="431"/>
      <c r="W473" s="431"/>
      <c r="X473" s="431"/>
      <c r="Y473" s="431"/>
      <c r="Z473" s="431"/>
      <c r="AA473" s="431"/>
      <c r="AB473" s="431"/>
      <c r="AC473" s="431"/>
      <c r="AD473" s="431"/>
      <c r="AE473" s="431"/>
      <c r="AF473" s="431"/>
      <c r="AG473" s="431"/>
      <c r="AH473" s="431"/>
      <c r="AI473" s="431"/>
      <c r="AJ473" s="431"/>
      <c r="AK473" s="431"/>
      <c r="AL473" s="431"/>
      <c r="AM473" s="431"/>
      <c r="AN473" s="431"/>
      <c r="AO473" s="431"/>
      <c r="AP473" s="431"/>
      <c r="AQ473" s="431"/>
      <c r="AR473" s="431"/>
      <c r="AS473" s="431"/>
      <c r="AT473" s="431"/>
      <c r="AU473" s="431"/>
      <c r="AV473" s="431"/>
      <c r="AW473" s="431"/>
      <c r="AX473" s="431"/>
      <c r="AY473" s="431"/>
      <c r="AZ473" s="431"/>
      <c r="BA473" s="431"/>
      <c r="BB473" s="431"/>
    </row>
    <row r="474" ht="15.0" customHeight="1">
      <c r="A474" s="431"/>
      <c r="B474" s="431"/>
      <c r="C474" s="431"/>
      <c r="D474" s="431"/>
      <c r="E474" s="431"/>
      <c r="F474" s="273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431"/>
      <c r="R474" s="431"/>
      <c r="S474" s="431"/>
      <c r="T474" s="431"/>
      <c r="U474" s="431"/>
      <c r="V474" s="431"/>
      <c r="W474" s="431"/>
      <c r="X474" s="431"/>
      <c r="Y474" s="431"/>
      <c r="Z474" s="431"/>
      <c r="AA474" s="431"/>
      <c r="AB474" s="431"/>
      <c r="AC474" s="431"/>
      <c r="AD474" s="431"/>
      <c r="AE474" s="431"/>
      <c r="AF474" s="431"/>
      <c r="AG474" s="431"/>
      <c r="AH474" s="431"/>
      <c r="AI474" s="431"/>
      <c r="AJ474" s="431"/>
      <c r="AK474" s="431"/>
      <c r="AL474" s="431"/>
      <c r="AM474" s="431"/>
      <c r="AN474" s="431"/>
      <c r="AO474" s="431"/>
      <c r="AP474" s="431"/>
      <c r="AQ474" s="431"/>
      <c r="AR474" s="431"/>
      <c r="AS474" s="431"/>
      <c r="AT474" s="431"/>
      <c r="AU474" s="431"/>
      <c r="AV474" s="431"/>
      <c r="AW474" s="431"/>
      <c r="AX474" s="431"/>
      <c r="AY474" s="431"/>
      <c r="AZ474" s="431"/>
      <c r="BA474" s="431"/>
      <c r="BB474" s="431"/>
    </row>
    <row r="475" ht="15.0" customHeight="1">
      <c r="A475" s="431"/>
      <c r="B475" s="431"/>
      <c r="C475" s="431"/>
      <c r="D475" s="431"/>
      <c r="E475" s="431"/>
      <c r="F475" s="273"/>
      <c r="G475" s="274"/>
      <c r="H475" s="274"/>
      <c r="I475" s="274"/>
      <c r="J475" s="274"/>
      <c r="K475" s="274"/>
      <c r="L475" s="274"/>
      <c r="M475" s="274"/>
      <c r="N475" s="274"/>
      <c r="O475" s="274"/>
      <c r="P475" s="274"/>
      <c r="Q475" s="431"/>
      <c r="R475" s="431"/>
      <c r="S475" s="431"/>
      <c r="T475" s="431"/>
      <c r="U475" s="431"/>
      <c r="V475" s="431"/>
      <c r="W475" s="431"/>
      <c r="X475" s="431"/>
      <c r="Y475" s="431"/>
      <c r="Z475" s="431"/>
      <c r="AA475" s="431"/>
      <c r="AB475" s="431"/>
      <c r="AC475" s="431"/>
      <c r="AD475" s="431"/>
      <c r="AE475" s="431"/>
      <c r="AF475" s="431"/>
      <c r="AG475" s="431"/>
      <c r="AH475" s="431"/>
      <c r="AI475" s="431"/>
      <c r="AJ475" s="431"/>
      <c r="AK475" s="431"/>
      <c r="AL475" s="431"/>
      <c r="AM475" s="431"/>
      <c r="AN475" s="431"/>
      <c r="AO475" s="431"/>
      <c r="AP475" s="431"/>
      <c r="AQ475" s="431"/>
      <c r="AR475" s="431"/>
      <c r="AS475" s="431"/>
      <c r="AT475" s="431"/>
      <c r="AU475" s="431"/>
      <c r="AV475" s="431"/>
      <c r="AW475" s="431"/>
      <c r="AX475" s="431"/>
      <c r="AY475" s="431"/>
      <c r="AZ475" s="431"/>
      <c r="BA475" s="431"/>
      <c r="BB475" s="431"/>
    </row>
    <row r="476" ht="15.0" customHeight="1">
      <c r="A476" s="431"/>
      <c r="B476" s="431"/>
      <c r="C476" s="431"/>
      <c r="D476" s="431"/>
      <c r="E476" s="431"/>
      <c r="F476" s="273"/>
      <c r="G476" s="274"/>
      <c r="H476" s="274"/>
      <c r="I476" s="274"/>
      <c r="J476" s="274"/>
      <c r="K476" s="274"/>
      <c r="L476" s="274"/>
      <c r="M476" s="274"/>
      <c r="N476" s="274"/>
      <c r="O476" s="274"/>
      <c r="P476" s="274"/>
      <c r="Q476" s="431"/>
      <c r="R476" s="431"/>
      <c r="S476" s="431"/>
      <c r="T476" s="431"/>
      <c r="U476" s="431"/>
      <c r="V476" s="431"/>
      <c r="W476" s="431"/>
      <c r="X476" s="431"/>
      <c r="Y476" s="431"/>
      <c r="Z476" s="431"/>
      <c r="AA476" s="431"/>
      <c r="AB476" s="431"/>
      <c r="AC476" s="431"/>
      <c r="AD476" s="431"/>
      <c r="AE476" s="431"/>
      <c r="AF476" s="431"/>
      <c r="AG476" s="431"/>
      <c r="AH476" s="431"/>
      <c r="AI476" s="431"/>
      <c r="AJ476" s="431"/>
      <c r="AK476" s="431"/>
      <c r="AL476" s="431"/>
      <c r="AM476" s="431"/>
      <c r="AN476" s="431"/>
      <c r="AO476" s="431"/>
      <c r="AP476" s="431"/>
      <c r="AQ476" s="431"/>
      <c r="AR476" s="431"/>
      <c r="AS476" s="431"/>
      <c r="AT476" s="431"/>
      <c r="AU476" s="431"/>
      <c r="AV476" s="431"/>
      <c r="AW476" s="431"/>
      <c r="AX476" s="431"/>
      <c r="AY476" s="431"/>
      <c r="AZ476" s="431"/>
      <c r="BA476" s="431"/>
      <c r="BB476" s="431"/>
    </row>
    <row r="477" ht="15.0" customHeight="1">
      <c r="A477" s="431"/>
      <c r="B477" s="431"/>
      <c r="C477" s="431"/>
      <c r="D477" s="431"/>
      <c r="E477" s="431"/>
      <c r="F477" s="273"/>
      <c r="G477" s="274"/>
      <c r="H477" s="274"/>
      <c r="I477" s="274"/>
      <c r="J477" s="274"/>
      <c r="K477" s="274"/>
      <c r="L477" s="274"/>
      <c r="M477" s="274"/>
      <c r="N477" s="274"/>
      <c r="O477" s="274"/>
      <c r="P477" s="274"/>
      <c r="Q477" s="431"/>
      <c r="R477" s="431"/>
      <c r="S477" s="431"/>
      <c r="T477" s="431"/>
      <c r="U477" s="431"/>
      <c r="V477" s="431"/>
      <c r="W477" s="431"/>
      <c r="X477" s="431"/>
      <c r="Y477" s="431"/>
      <c r="Z477" s="431"/>
      <c r="AA477" s="431"/>
      <c r="AB477" s="431"/>
      <c r="AC477" s="431"/>
      <c r="AD477" s="431"/>
      <c r="AE477" s="431"/>
      <c r="AF477" s="431"/>
      <c r="AG477" s="431"/>
      <c r="AH477" s="431"/>
      <c r="AI477" s="431"/>
      <c r="AJ477" s="431"/>
      <c r="AK477" s="431"/>
      <c r="AL477" s="431"/>
      <c r="AM477" s="431"/>
      <c r="AN477" s="431"/>
      <c r="AO477" s="431"/>
      <c r="AP477" s="431"/>
      <c r="AQ477" s="431"/>
      <c r="AR477" s="431"/>
      <c r="AS477" s="431"/>
      <c r="AT477" s="431"/>
      <c r="AU477" s="431"/>
      <c r="AV477" s="431"/>
      <c r="AW477" s="431"/>
      <c r="AX477" s="431"/>
      <c r="AY477" s="431"/>
      <c r="AZ477" s="431"/>
      <c r="BA477" s="431"/>
      <c r="BB477" s="431"/>
    </row>
    <row r="478" ht="15.0" customHeight="1">
      <c r="A478" s="431"/>
      <c r="B478" s="431"/>
      <c r="C478" s="431"/>
      <c r="D478" s="431"/>
      <c r="E478" s="431"/>
      <c r="F478" s="273"/>
      <c r="G478" s="274"/>
      <c r="H478" s="274"/>
      <c r="I478" s="274"/>
      <c r="J478" s="274"/>
      <c r="K478" s="274"/>
      <c r="L478" s="274"/>
      <c r="M478" s="274"/>
      <c r="N478" s="274"/>
      <c r="O478" s="274"/>
      <c r="P478" s="274"/>
      <c r="Q478" s="431"/>
      <c r="R478" s="431"/>
      <c r="S478" s="431"/>
      <c r="T478" s="431"/>
      <c r="U478" s="431"/>
      <c r="V478" s="431"/>
      <c r="W478" s="431"/>
      <c r="X478" s="431"/>
      <c r="Y478" s="431"/>
      <c r="Z478" s="431"/>
      <c r="AA478" s="431"/>
      <c r="AB478" s="431"/>
      <c r="AC478" s="431"/>
      <c r="AD478" s="431"/>
      <c r="AE478" s="431"/>
      <c r="AF478" s="431"/>
      <c r="AG478" s="431"/>
      <c r="AH478" s="431"/>
      <c r="AI478" s="431"/>
      <c r="AJ478" s="431"/>
      <c r="AK478" s="431"/>
      <c r="AL478" s="431"/>
      <c r="AM478" s="431"/>
      <c r="AN478" s="431"/>
      <c r="AO478" s="431"/>
      <c r="AP478" s="431"/>
      <c r="AQ478" s="431"/>
      <c r="AR478" s="431"/>
      <c r="AS478" s="431"/>
      <c r="AT478" s="431"/>
      <c r="AU478" s="431"/>
      <c r="AV478" s="431"/>
      <c r="AW478" s="431"/>
      <c r="AX478" s="431"/>
      <c r="AY478" s="431"/>
      <c r="AZ478" s="431"/>
      <c r="BA478" s="431"/>
      <c r="BB478" s="431"/>
    </row>
    <row r="479" ht="15.0" customHeight="1">
      <c r="A479" s="431"/>
      <c r="B479" s="431"/>
      <c r="C479" s="431"/>
      <c r="D479" s="431"/>
      <c r="E479" s="431"/>
      <c r="F479" s="273"/>
      <c r="G479" s="274"/>
      <c r="H479" s="274"/>
      <c r="I479" s="274"/>
      <c r="J479" s="274"/>
      <c r="K479" s="274"/>
      <c r="L479" s="274"/>
      <c r="M479" s="274"/>
      <c r="N479" s="274"/>
      <c r="O479" s="274"/>
      <c r="P479" s="274"/>
      <c r="Q479" s="431"/>
      <c r="R479" s="431"/>
      <c r="S479" s="431"/>
      <c r="T479" s="431"/>
      <c r="U479" s="431"/>
      <c r="V479" s="431"/>
      <c r="W479" s="431"/>
      <c r="X479" s="431"/>
      <c r="Y479" s="431"/>
      <c r="Z479" s="431"/>
      <c r="AA479" s="431"/>
      <c r="AB479" s="431"/>
      <c r="AC479" s="431"/>
      <c r="AD479" s="431"/>
      <c r="AE479" s="431"/>
      <c r="AF479" s="431"/>
      <c r="AG479" s="431"/>
      <c r="AH479" s="431"/>
      <c r="AI479" s="431"/>
      <c r="AJ479" s="431"/>
      <c r="AK479" s="431"/>
      <c r="AL479" s="431"/>
      <c r="AM479" s="431"/>
      <c r="AN479" s="431"/>
      <c r="AO479" s="431"/>
      <c r="AP479" s="431"/>
      <c r="AQ479" s="431"/>
      <c r="AR479" s="431"/>
      <c r="AS479" s="431"/>
      <c r="AT479" s="431"/>
      <c r="AU479" s="431"/>
      <c r="AV479" s="431"/>
      <c r="AW479" s="431"/>
      <c r="AX479" s="431"/>
      <c r="AY479" s="431"/>
      <c r="AZ479" s="431"/>
      <c r="BA479" s="431"/>
      <c r="BB479" s="431"/>
    </row>
    <row r="480" ht="15.0" customHeight="1">
      <c r="A480" s="431"/>
      <c r="B480" s="431"/>
      <c r="C480" s="431"/>
      <c r="D480" s="431"/>
      <c r="E480" s="431"/>
      <c r="F480" s="273"/>
      <c r="G480" s="274"/>
      <c r="H480" s="274"/>
      <c r="I480" s="274"/>
      <c r="J480" s="274"/>
      <c r="K480" s="274"/>
      <c r="L480" s="274"/>
      <c r="M480" s="274"/>
      <c r="N480" s="274"/>
      <c r="O480" s="274"/>
      <c r="P480" s="274"/>
      <c r="Q480" s="431"/>
      <c r="R480" s="431"/>
      <c r="S480" s="431"/>
      <c r="T480" s="431"/>
      <c r="U480" s="431"/>
      <c r="V480" s="431"/>
      <c r="W480" s="431"/>
      <c r="X480" s="431"/>
      <c r="Y480" s="431"/>
      <c r="Z480" s="431"/>
      <c r="AA480" s="431"/>
      <c r="AB480" s="431"/>
      <c r="AC480" s="431"/>
      <c r="AD480" s="431"/>
      <c r="AE480" s="431"/>
      <c r="AF480" s="431"/>
      <c r="AG480" s="431"/>
      <c r="AH480" s="431"/>
      <c r="AI480" s="431"/>
      <c r="AJ480" s="431"/>
      <c r="AK480" s="431"/>
      <c r="AL480" s="431"/>
      <c r="AM480" s="431"/>
      <c r="AN480" s="431"/>
      <c r="AO480" s="431"/>
      <c r="AP480" s="431"/>
      <c r="AQ480" s="431"/>
      <c r="AR480" s="431"/>
      <c r="AS480" s="431"/>
      <c r="AT480" s="431"/>
      <c r="AU480" s="431"/>
      <c r="AV480" s="431"/>
      <c r="AW480" s="431"/>
      <c r="AX480" s="431"/>
      <c r="AY480" s="431"/>
      <c r="AZ480" s="431"/>
      <c r="BA480" s="431"/>
      <c r="BB480" s="431"/>
    </row>
    <row r="481" ht="15.0" customHeight="1">
      <c r="A481" s="431"/>
      <c r="B481" s="431"/>
      <c r="C481" s="431"/>
      <c r="D481" s="431"/>
      <c r="E481" s="431"/>
      <c r="F481" s="273"/>
      <c r="G481" s="274"/>
      <c r="H481" s="274"/>
      <c r="I481" s="274"/>
      <c r="J481" s="274"/>
      <c r="K481" s="274"/>
      <c r="L481" s="274"/>
      <c r="M481" s="274"/>
      <c r="N481" s="274"/>
      <c r="O481" s="274"/>
      <c r="P481" s="274"/>
      <c r="Q481" s="431"/>
      <c r="R481" s="431"/>
      <c r="S481" s="431"/>
      <c r="T481" s="431"/>
      <c r="U481" s="431"/>
      <c r="V481" s="431"/>
      <c r="W481" s="431"/>
      <c r="X481" s="431"/>
      <c r="Y481" s="431"/>
      <c r="Z481" s="431"/>
      <c r="AA481" s="431"/>
      <c r="AB481" s="431"/>
      <c r="AC481" s="431"/>
      <c r="AD481" s="431"/>
      <c r="AE481" s="431"/>
      <c r="AF481" s="431"/>
      <c r="AG481" s="431"/>
      <c r="AH481" s="431"/>
      <c r="AI481" s="431"/>
      <c r="AJ481" s="431"/>
      <c r="AK481" s="431"/>
      <c r="AL481" s="431"/>
      <c r="AM481" s="431"/>
      <c r="AN481" s="431"/>
      <c r="AO481" s="431"/>
      <c r="AP481" s="431"/>
      <c r="AQ481" s="431"/>
      <c r="AR481" s="431"/>
      <c r="AS481" s="431"/>
      <c r="AT481" s="431"/>
      <c r="AU481" s="431"/>
      <c r="AV481" s="431"/>
      <c r="AW481" s="431"/>
      <c r="AX481" s="431"/>
      <c r="AY481" s="431"/>
      <c r="AZ481" s="431"/>
      <c r="BA481" s="431"/>
      <c r="BB481" s="431"/>
    </row>
    <row r="482" ht="15.0" customHeight="1">
      <c r="A482" s="431"/>
      <c r="B482" s="431"/>
      <c r="C482" s="431"/>
      <c r="D482" s="431"/>
      <c r="E482" s="431"/>
      <c r="F482" s="273"/>
      <c r="G482" s="274"/>
      <c r="H482" s="274"/>
      <c r="I482" s="274"/>
      <c r="J482" s="274"/>
      <c r="K482" s="274"/>
      <c r="L482" s="274"/>
      <c r="M482" s="274"/>
      <c r="N482" s="274"/>
      <c r="O482" s="274"/>
      <c r="P482" s="274"/>
      <c r="Q482" s="431"/>
      <c r="R482" s="431"/>
      <c r="S482" s="431"/>
      <c r="T482" s="431"/>
      <c r="U482" s="431"/>
      <c r="V482" s="431"/>
      <c r="W482" s="431"/>
      <c r="X482" s="431"/>
      <c r="Y482" s="431"/>
      <c r="Z482" s="431"/>
      <c r="AA482" s="431"/>
      <c r="AB482" s="431"/>
      <c r="AC482" s="431"/>
      <c r="AD482" s="431"/>
      <c r="AE482" s="431"/>
      <c r="AF482" s="431"/>
      <c r="AG482" s="431"/>
      <c r="AH482" s="431"/>
      <c r="AI482" s="431"/>
      <c r="AJ482" s="431"/>
      <c r="AK482" s="431"/>
      <c r="AL482" s="431"/>
      <c r="AM482" s="431"/>
      <c r="AN482" s="431"/>
      <c r="AO482" s="431"/>
      <c r="AP482" s="431"/>
      <c r="AQ482" s="431"/>
      <c r="AR482" s="431"/>
      <c r="AS482" s="431"/>
      <c r="AT482" s="431"/>
      <c r="AU482" s="431"/>
      <c r="AV482" s="431"/>
      <c r="AW482" s="431"/>
      <c r="AX482" s="431"/>
      <c r="AY482" s="431"/>
      <c r="AZ482" s="431"/>
      <c r="BA482" s="431"/>
      <c r="BB482" s="431"/>
    </row>
    <row r="483" ht="15.0" customHeight="1">
      <c r="A483" s="431"/>
      <c r="B483" s="431"/>
      <c r="C483" s="431"/>
      <c r="D483" s="431"/>
      <c r="E483" s="431"/>
      <c r="F483" s="273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431"/>
      <c r="R483" s="431"/>
      <c r="S483" s="431"/>
      <c r="T483" s="431"/>
      <c r="U483" s="431"/>
      <c r="V483" s="431"/>
      <c r="W483" s="431"/>
      <c r="X483" s="431"/>
      <c r="Y483" s="431"/>
      <c r="Z483" s="431"/>
      <c r="AA483" s="431"/>
      <c r="AB483" s="431"/>
      <c r="AC483" s="431"/>
      <c r="AD483" s="431"/>
      <c r="AE483" s="431"/>
      <c r="AF483" s="431"/>
      <c r="AG483" s="431"/>
      <c r="AH483" s="431"/>
      <c r="AI483" s="431"/>
      <c r="AJ483" s="431"/>
      <c r="AK483" s="431"/>
      <c r="AL483" s="431"/>
      <c r="AM483" s="431"/>
      <c r="AN483" s="431"/>
      <c r="AO483" s="431"/>
      <c r="AP483" s="431"/>
      <c r="AQ483" s="431"/>
      <c r="AR483" s="431"/>
      <c r="AS483" s="431"/>
      <c r="AT483" s="431"/>
      <c r="AU483" s="431"/>
      <c r="AV483" s="431"/>
      <c r="AW483" s="431"/>
      <c r="AX483" s="431"/>
      <c r="AY483" s="431"/>
      <c r="AZ483" s="431"/>
      <c r="BA483" s="431"/>
      <c r="BB483" s="431"/>
    </row>
    <row r="484" ht="15.0" customHeight="1">
      <c r="A484" s="431"/>
      <c r="B484" s="431"/>
      <c r="C484" s="431"/>
      <c r="D484" s="431"/>
      <c r="E484" s="431"/>
      <c r="F484" s="273"/>
      <c r="G484" s="274"/>
      <c r="H484" s="274"/>
      <c r="I484" s="274"/>
      <c r="J484" s="274"/>
      <c r="K484" s="274"/>
      <c r="L484" s="274"/>
      <c r="M484" s="274"/>
      <c r="N484" s="274"/>
      <c r="O484" s="274"/>
      <c r="P484" s="274"/>
      <c r="Q484" s="431"/>
      <c r="R484" s="431"/>
      <c r="S484" s="431"/>
      <c r="T484" s="431"/>
      <c r="U484" s="431"/>
      <c r="V484" s="431"/>
      <c r="W484" s="431"/>
      <c r="X484" s="431"/>
      <c r="Y484" s="431"/>
      <c r="Z484" s="431"/>
      <c r="AA484" s="431"/>
      <c r="AB484" s="431"/>
      <c r="AC484" s="431"/>
      <c r="AD484" s="431"/>
      <c r="AE484" s="431"/>
      <c r="AF484" s="431"/>
      <c r="AG484" s="431"/>
      <c r="AH484" s="431"/>
      <c r="AI484" s="431"/>
      <c r="AJ484" s="431"/>
      <c r="AK484" s="431"/>
      <c r="AL484" s="431"/>
      <c r="AM484" s="431"/>
      <c r="AN484" s="431"/>
      <c r="AO484" s="431"/>
      <c r="AP484" s="431"/>
      <c r="AQ484" s="431"/>
      <c r="AR484" s="431"/>
      <c r="AS484" s="431"/>
      <c r="AT484" s="431"/>
      <c r="AU484" s="431"/>
      <c r="AV484" s="431"/>
      <c r="AW484" s="431"/>
      <c r="AX484" s="431"/>
      <c r="AY484" s="431"/>
      <c r="AZ484" s="431"/>
      <c r="BA484" s="431"/>
      <c r="BB484" s="431"/>
    </row>
    <row r="485" ht="15.0" customHeight="1">
      <c r="A485" s="431"/>
      <c r="B485" s="431"/>
      <c r="C485" s="431"/>
      <c r="D485" s="431"/>
      <c r="E485" s="431"/>
      <c r="F485" s="273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431"/>
      <c r="R485" s="431"/>
      <c r="S485" s="431"/>
      <c r="T485" s="431"/>
      <c r="U485" s="431"/>
      <c r="V485" s="431"/>
      <c r="W485" s="431"/>
      <c r="X485" s="431"/>
      <c r="Y485" s="431"/>
      <c r="Z485" s="431"/>
      <c r="AA485" s="431"/>
      <c r="AB485" s="431"/>
      <c r="AC485" s="431"/>
      <c r="AD485" s="431"/>
      <c r="AE485" s="431"/>
      <c r="AF485" s="431"/>
      <c r="AG485" s="431"/>
      <c r="AH485" s="431"/>
      <c r="AI485" s="431"/>
      <c r="AJ485" s="431"/>
      <c r="AK485" s="431"/>
      <c r="AL485" s="431"/>
      <c r="AM485" s="431"/>
      <c r="AN485" s="431"/>
      <c r="AO485" s="431"/>
      <c r="AP485" s="431"/>
      <c r="AQ485" s="431"/>
      <c r="AR485" s="431"/>
      <c r="AS485" s="431"/>
      <c r="AT485" s="431"/>
      <c r="AU485" s="431"/>
      <c r="AV485" s="431"/>
      <c r="AW485" s="431"/>
      <c r="AX485" s="431"/>
      <c r="AY485" s="431"/>
      <c r="AZ485" s="431"/>
      <c r="BA485" s="431"/>
      <c r="BB485" s="431"/>
    </row>
    <row r="486" ht="15.0" customHeight="1">
      <c r="A486" s="431"/>
      <c r="B486" s="431"/>
      <c r="C486" s="431"/>
      <c r="D486" s="431"/>
      <c r="E486" s="431"/>
      <c r="F486" s="273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431"/>
      <c r="R486" s="431"/>
      <c r="S486" s="431"/>
      <c r="T486" s="431"/>
      <c r="U486" s="431"/>
      <c r="V486" s="431"/>
      <c r="W486" s="431"/>
      <c r="X486" s="431"/>
      <c r="Y486" s="431"/>
      <c r="Z486" s="431"/>
      <c r="AA486" s="431"/>
      <c r="AB486" s="431"/>
      <c r="AC486" s="431"/>
      <c r="AD486" s="431"/>
      <c r="AE486" s="431"/>
      <c r="AF486" s="431"/>
      <c r="AG486" s="431"/>
      <c r="AH486" s="431"/>
      <c r="AI486" s="431"/>
      <c r="AJ486" s="431"/>
      <c r="AK486" s="431"/>
      <c r="AL486" s="431"/>
      <c r="AM486" s="431"/>
      <c r="AN486" s="431"/>
      <c r="AO486" s="431"/>
      <c r="AP486" s="431"/>
      <c r="AQ486" s="431"/>
      <c r="AR486" s="431"/>
      <c r="AS486" s="431"/>
      <c r="AT486" s="431"/>
      <c r="AU486" s="431"/>
      <c r="AV486" s="431"/>
      <c r="AW486" s="431"/>
      <c r="AX486" s="431"/>
      <c r="AY486" s="431"/>
      <c r="AZ486" s="431"/>
      <c r="BA486" s="431"/>
      <c r="BB486" s="431"/>
    </row>
    <row r="487" ht="15.0" customHeight="1">
      <c r="A487" s="431"/>
      <c r="B487" s="431"/>
      <c r="C487" s="431"/>
      <c r="D487" s="431"/>
      <c r="E487" s="431"/>
      <c r="F487" s="273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431"/>
      <c r="R487" s="431"/>
      <c r="S487" s="431"/>
      <c r="T487" s="431"/>
      <c r="U487" s="431"/>
      <c r="V487" s="431"/>
      <c r="W487" s="431"/>
      <c r="X487" s="431"/>
      <c r="Y487" s="431"/>
      <c r="Z487" s="431"/>
      <c r="AA487" s="431"/>
      <c r="AB487" s="431"/>
      <c r="AC487" s="431"/>
      <c r="AD487" s="431"/>
      <c r="AE487" s="431"/>
      <c r="AF487" s="431"/>
      <c r="AG487" s="431"/>
      <c r="AH487" s="431"/>
      <c r="AI487" s="431"/>
      <c r="AJ487" s="431"/>
      <c r="AK487" s="431"/>
      <c r="AL487" s="431"/>
      <c r="AM487" s="431"/>
      <c r="AN487" s="431"/>
      <c r="AO487" s="431"/>
      <c r="AP487" s="431"/>
      <c r="AQ487" s="431"/>
      <c r="AR487" s="431"/>
      <c r="AS487" s="431"/>
      <c r="AT487" s="431"/>
      <c r="AU487" s="431"/>
      <c r="AV487" s="431"/>
      <c r="AW487" s="431"/>
      <c r="AX487" s="431"/>
      <c r="AY487" s="431"/>
      <c r="AZ487" s="431"/>
      <c r="BA487" s="431"/>
      <c r="BB487" s="431"/>
    </row>
    <row r="488" ht="15.0" customHeight="1">
      <c r="A488" s="431"/>
      <c r="B488" s="431"/>
      <c r="C488" s="431"/>
      <c r="D488" s="431"/>
      <c r="E488" s="431"/>
      <c r="F488" s="273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431"/>
      <c r="R488" s="431"/>
      <c r="S488" s="431"/>
      <c r="T488" s="431"/>
      <c r="U488" s="431"/>
      <c r="V488" s="431"/>
      <c r="W488" s="431"/>
      <c r="X488" s="431"/>
      <c r="Y488" s="431"/>
      <c r="Z488" s="431"/>
      <c r="AA488" s="431"/>
      <c r="AB488" s="431"/>
      <c r="AC488" s="431"/>
      <c r="AD488" s="431"/>
      <c r="AE488" s="431"/>
      <c r="AF488" s="431"/>
      <c r="AG488" s="431"/>
      <c r="AH488" s="431"/>
      <c r="AI488" s="431"/>
      <c r="AJ488" s="431"/>
      <c r="AK488" s="431"/>
      <c r="AL488" s="431"/>
      <c r="AM488" s="431"/>
      <c r="AN488" s="431"/>
      <c r="AO488" s="431"/>
      <c r="AP488" s="431"/>
      <c r="AQ488" s="431"/>
      <c r="AR488" s="431"/>
      <c r="AS488" s="431"/>
      <c r="AT488" s="431"/>
      <c r="AU488" s="431"/>
      <c r="AV488" s="431"/>
      <c r="AW488" s="431"/>
      <c r="AX488" s="431"/>
      <c r="AY488" s="431"/>
      <c r="AZ488" s="431"/>
      <c r="BA488" s="431"/>
      <c r="BB488" s="431"/>
    </row>
    <row r="489" ht="15.0" customHeight="1">
      <c r="A489" s="431"/>
      <c r="B489" s="431"/>
      <c r="C489" s="431"/>
      <c r="D489" s="431"/>
      <c r="E489" s="431"/>
      <c r="F489" s="273"/>
      <c r="G489" s="274"/>
      <c r="H489" s="274"/>
      <c r="I489" s="274"/>
      <c r="J489" s="274"/>
      <c r="K489" s="274"/>
      <c r="L489" s="274"/>
      <c r="M489" s="274"/>
      <c r="N489" s="274"/>
      <c r="O489" s="274"/>
      <c r="P489" s="274"/>
      <c r="Q489" s="431"/>
      <c r="R489" s="431"/>
      <c r="S489" s="431"/>
      <c r="T489" s="431"/>
      <c r="U489" s="431"/>
      <c r="V489" s="431"/>
      <c r="W489" s="431"/>
      <c r="X489" s="431"/>
      <c r="Y489" s="431"/>
      <c r="Z489" s="431"/>
      <c r="AA489" s="431"/>
      <c r="AB489" s="431"/>
      <c r="AC489" s="431"/>
      <c r="AD489" s="431"/>
      <c r="AE489" s="431"/>
      <c r="AF489" s="431"/>
      <c r="AG489" s="431"/>
      <c r="AH489" s="431"/>
      <c r="AI489" s="431"/>
      <c r="AJ489" s="431"/>
      <c r="AK489" s="431"/>
      <c r="AL489" s="431"/>
      <c r="AM489" s="431"/>
      <c r="AN489" s="431"/>
      <c r="AO489" s="431"/>
      <c r="AP489" s="431"/>
      <c r="AQ489" s="431"/>
      <c r="AR489" s="431"/>
      <c r="AS489" s="431"/>
      <c r="AT489" s="431"/>
      <c r="AU489" s="431"/>
      <c r="AV489" s="431"/>
      <c r="AW489" s="431"/>
      <c r="AX489" s="431"/>
      <c r="AY489" s="431"/>
      <c r="AZ489" s="431"/>
      <c r="BA489" s="431"/>
      <c r="BB489" s="431"/>
    </row>
    <row r="490" ht="15.0" customHeight="1">
      <c r="A490" s="431"/>
      <c r="B490" s="431"/>
      <c r="C490" s="431"/>
      <c r="D490" s="431"/>
      <c r="E490" s="431"/>
      <c r="F490" s="273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431"/>
      <c r="R490" s="431"/>
      <c r="S490" s="431"/>
      <c r="T490" s="431"/>
      <c r="U490" s="431"/>
      <c r="V490" s="431"/>
      <c r="W490" s="431"/>
      <c r="X490" s="431"/>
      <c r="Y490" s="431"/>
      <c r="Z490" s="431"/>
      <c r="AA490" s="431"/>
      <c r="AB490" s="431"/>
      <c r="AC490" s="431"/>
      <c r="AD490" s="431"/>
      <c r="AE490" s="431"/>
      <c r="AF490" s="431"/>
      <c r="AG490" s="431"/>
      <c r="AH490" s="431"/>
      <c r="AI490" s="431"/>
      <c r="AJ490" s="431"/>
      <c r="AK490" s="431"/>
      <c r="AL490" s="431"/>
      <c r="AM490" s="431"/>
      <c r="AN490" s="431"/>
      <c r="AO490" s="431"/>
      <c r="AP490" s="431"/>
      <c r="AQ490" s="431"/>
      <c r="AR490" s="431"/>
      <c r="AS490" s="431"/>
      <c r="AT490" s="431"/>
      <c r="AU490" s="431"/>
      <c r="AV490" s="431"/>
      <c r="AW490" s="431"/>
      <c r="AX490" s="431"/>
      <c r="AY490" s="431"/>
      <c r="AZ490" s="431"/>
      <c r="BA490" s="431"/>
      <c r="BB490" s="431"/>
    </row>
    <row r="491" ht="15.0" customHeight="1">
      <c r="A491" s="431"/>
      <c r="B491" s="431"/>
      <c r="C491" s="431"/>
      <c r="D491" s="431"/>
      <c r="E491" s="431"/>
      <c r="F491" s="273"/>
      <c r="G491" s="274"/>
      <c r="H491" s="274"/>
      <c r="I491" s="274"/>
      <c r="J491" s="274"/>
      <c r="K491" s="274"/>
      <c r="L491" s="274"/>
      <c r="M491" s="274"/>
      <c r="N491" s="274"/>
      <c r="O491" s="274"/>
      <c r="P491" s="274"/>
      <c r="Q491" s="431"/>
      <c r="R491" s="431"/>
      <c r="S491" s="431"/>
      <c r="T491" s="431"/>
      <c r="U491" s="431"/>
      <c r="V491" s="431"/>
      <c r="W491" s="431"/>
      <c r="X491" s="431"/>
      <c r="Y491" s="431"/>
      <c r="Z491" s="431"/>
      <c r="AA491" s="431"/>
      <c r="AB491" s="431"/>
      <c r="AC491" s="431"/>
      <c r="AD491" s="431"/>
      <c r="AE491" s="431"/>
      <c r="AF491" s="431"/>
      <c r="AG491" s="431"/>
      <c r="AH491" s="431"/>
      <c r="AI491" s="431"/>
      <c r="AJ491" s="431"/>
      <c r="AK491" s="431"/>
      <c r="AL491" s="431"/>
      <c r="AM491" s="431"/>
      <c r="AN491" s="431"/>
      <c r="AO491" s="431"/>
      <c r="AP491" s="431"/>
      <c r="AQ491" s="431"/>
      <c r="AR491" s="431"/>
      <c r="AS491" s="431"/>
      <c r="AT491" s="431"/>
      <c r="AU491" s="431"/>
      <c r="AV491" s="431"/>
      <c r="AW491" s="431"/>
      <c r="AX491" s="431"/>
      <c r="AY491" s="431"/>
      <c r="AZ491" s="431"/>
      <c r="BA491" s="431"/>
      <c r="BB491" s="431"/>
    </row>
    <row r="492" ht="15.0" customHeight="1">
      <c r="A492" s="431"/>
      <c r="B492" s="431"/>
      <c r="C492" s="431"/>
      <c r="D492" s="431"/>
      <c r="E492" s="431"/>
      <c r="F492" s="273"/>
      <c r="G492" s="274"/>
      <c r="H492" s="274"/>
      <c r="I492" s="274"/>
      <c r="J492" s="274"/>
      <c r="K492" s="274"/>
      <c r="L492" s="274"/>
      <c r="M492" s="274"/>
      <c r="N492" s="274"/>
      <c r="O492" s="274"/>
      <c r="P492" s="274"/>
      <c r="Q492" s="431"/>
      <c r="R492" s="431"/>
      <c r="S492" s="431"/>
      <c r="T492" s="431"/>
      <c r="U492" s="431"/>
      <c r="V492" s="431"/>
      <c r="W492" s="431"/>
      <c r="X492" s="431"/>
      <c r="Y492" s="431"/>
      <c r="Z492" s="431"/>
      <c r="AA492" s="431"/>
      <c r="AB492" s="431"/>
      <c r="AC492" s="431"/>
      <c r="AD492" s="431"/>
      <c r="AE492" s="431"/>
      <c r="AF492" s="431"/>
      <c r="AG492" s="431"/>
      <c r="AH492" s="431"/>
      <c r="AI492" s="431"/>
      <c r="AJ492" s="431"/>
      <c r="AK492" s="431"/>
      <c r="AL492" s="431"/>
      <c r="AM492" s="431"/>
      <c r="AN492" s="431"/>
      <c r="AO492" s="431"/>
      <c r="AP492" s="431"/>
      <c r="AQ492" s="431"/>
      <c r="AR492" s="431"/>
      <c r="AS492" s="431"/>
      <c r="AT492" s="431"/>
      <c r="AU492" s="431"/>
      <c r="AV492" s="431"/>
      <c r="AW492" s="431"/>
      <c r="AX492" s="431"/>
      <c r="AY492" s="431"/>
      <c r="AZ492" s="431"/>
      <c r="BA492" s="431"/>
      <c r="BB492" s="431"/>
    </row>
    <row r="493" ht="15.0" customHeight="1">
      <c r="A493" s="431"/>
      <c r="B493" s="431"/>
      <c r="C493" s="431"/>
      <c r="D493" s="431"/>
      <c r="E493" s="431"/>
      <c r="F493" s="273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431"/>
      <c r="R493" s="431"/>
      <c r="S493" s="431"/>
      <c r="T493" s="431"/>
      <c r="U493" s="431"/>
      <c r="V493" s="431"/>
      <c r="W493" s="431"/>
      <c r="X493" s="431"/>
      <c r="Y493" s="431"/>
      <c r="Z493" s="431"/>
      <c r="AA493" s="431"/>
      <c r="AB493" s="431"/>
      <c r="AC493" s="431"/>
      <c r="AD493" s="431"/>
      <c r="AE493" s="431"/>
      <c r="AF493" s="431"/>
      <c r="AG493" s="431"/>
      <c r="AH493" s="431"/>
      <c r="AI493" s="431"/>
      <c r="AJ493" s="431"/>
      <c r="AK493" s="431"/>
      <c r="AL493" s="431"/>
      <c r="AM493" s="431"/>
      <c r="AN493" s="431"/>
      <c r="AO493" s="431"/>
      <c r="AP493" s="431"/>
      <c r="AQ493" s="431"/>
      <c r="AR493" s="431"/>
      <c r="AS493" s="431"/>
      <c r="AT493" s="431"/>
      <c r="AU493" s="431"/>
      <c r="AV493" s="431"/>
      <c r="AW493" s="431"/>
      <c r="AX493" s="431"/>
      <c r="AY493" s="431"/>
      <c r="AZ493" s="431"/>
      <c r="BA493" s="431"/>
      <c r="BB493" s="431"/>
    </row>
    <row r="494" ht="15.0" customHeight="1">
      <c r="A494" s="431"/>
      <c r="B494" s="431"/>
      <c r="C494" s="431"/>
      <c r="D494" s="431"/>
      <c r="E494" s="431"/>
      <c r="F494" s="273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431"/>
      <c r="R494" s="431"/>
      <c r="S494" s="431"/>
      <c r="T494" s="431"/>
      <c r="U494" s="431"/>
      <c r="V494" s="431"/>
      <c r="W494" s="431"/>
      <c r="X494" s="431"/>
      <c r="Y494" s="431"/>
      <c r="Z494" s="431"/>
      <c r="AA494" s="431"/>
      <c r="AB494" s="431"/>
      <c r="AC494" s="431"/>
      <c r="AD494" s="431"/>
      <c r="AE494" s="431"/>
      <c r="AF494" s="431"/>
      <c r="AG494" s="431"/>
      <c r="AH494" s="431"/>
      <c r="AI494" s="431"/>
      <c r="AJ494" s="431"/>
      <c r="AK494" s="431"/>
      <c r="AL494" s="431"/>
      <c r="AM494" s="431"/>
      <c r="AN494" s="431"/>
      <c r="AO494" s="431"/>
      <c r="AP494" s="431"/>
      <c r="AQ494" s="431"/>
      <c r="AR494" s="431"/>
      <c r="AS494" s="431"/>
      <c r="AT494" s="431"/>
      <c r="AU494" s="431"/>
      <c r="AV494" s="431"/>
      <c r="AW494" s="431"/>
      <c r="AX494" s="431"/>
      <c r="AY494" s="431"/>
      <c r="AZ494" s="431"/>
      <c r="BA494" s="431"/>
      <c r="BB494" s="431"/>
    </row>
    <row r="495" ht="15.0" customHeight="1">
      <c r="A495" s="431"/>
      <c r="B495" s="431"/>
      <c r="C495" s="431"/>
      <c r="D495" s="431"/>
      <c r="E495" s="431"/>
      <c r="F495" s="273"/>
      <c r="G495" s="274"/>
      <c r="H495" s="274"/>
      <c r="I495" s="274"/>
      <c r="J495" s="274"/>
      <c r="K495" s="274"/>
      <c r="L495" s="274"/>
      <c r="M495" s="274"/>
      <c r="N495" s="274"/>
      <c r="O495" s="274"/>
      <c r="P495" s="274"/>
      <c r="Q495" s="431"/>
      <c r="R495" s="431"/>
      <c r="S495" s="431"/>
      <c r="T495" s="431"/>
      <c r="U495" s="431"/>
      <c r="V495" s="431"/>
      <c r="W495" s="431"/>
      <c r="X495" s="431"/>
      <c r="Y495" s="431"/>
      <c r="Z495" s="431"/>
      <c r="AA495" s="431"/>
      <c r="AB495" s="431"/>
      <c r="AC495" s="431"/>
      <c r="AD495" s="431"/>
      <c r="AE495" s="431"/>
      <c r="AF495" s="431"/>
      <c r="AG495" s="431"/>
      <c r="AH495" s="431"/>
      <c r="AI495" s="431"/>
      <c r="AJ495" s="431"/>
      <c r="AK495" s="431"/>
      <c r="AL495" s="431"/>
      <c r="AM495" s="431"/>
      <c r="AN495" s="431"/>
      <c r="AO495" s="431"/>
      <c r="AP495" s="431"/>
      <c r="AQ495" s="431"/>
      <c r="AR495" s="431"/>
      <c r="AS495" s="431"/>
      <c r="AT495" s="431"/>
      <c r="AU495" s="431"/>
      <c r="AV495" s="431"/>
      <c r="AW495" s="431"/>
      <c r="AX495" s="431"/>
      <c r="AY495" s="431"/>
      <c r="AZ495" s="431"/>
      <c r="BA495" s="431"/>
      <c r="BB495" s="431"/>
    </row>
    <row r="496" ht="15.0" customHeight="1">
      <c r="A496" s="431"/>
      <c r="B496" s="431"/>
      <c r="C496" s="431"/>
      <c r="D496" s="431"/>
      <c r="E496" s="431"/>
      <c r="F496" s="273"/>
      <c r="G496" s="274"/>
      <c r="H496" s="274"/>
      <c r="I496" s="274"/>
      <c r="J496" s="274"/>
      <c r="K496" s="274"/>
      <c r="L496" s="274"/>
      <c r="M496" s="274"/>
      <c r="N496" s="274"/>
      <c r="O496" s="274"/>
      <c r="P496" s="274"/>
      <c r="Q496" s="431"/>
      <c r="R496" s="431"/>
      <c r="S496" s="431"/>
      <c r="T496" s="431"/>
      <c r="U496" s="431"/>
      <c r="V496" s="431"/>
      <c r="W496" s="431"/>
      <c r="X496" s="431"/>
      <c r="Y496" s="431"/>
      <c r="Z496" s="431"/>
      <c r="AA496" s="431"/>
      <c r="AB496" s="431"/>
      <c r="AC496" s="431"/>
      <c r="AD496" s="431"/>
      <c r="AE496" s="431"/>
      <c r="AF496" s="431"/>
      <c r="AG496" s="431"/>
      <c r="AH496" s="431"/>
      <c r="AI496" s="431"/>
      <c r="AJ496" s="431"/>
      <c r="AK496" s="431"/>
      <c r="AL496" s="431"/>
      <c r="AM496" s="431"/>
      <c r="AN496" s="431"/>
      <c r="AO496" s="431"/>
      <c r="AP496" s="431"/>
      <c r="AQ496" s="431"/>
      <c r="AR496" s="431"/>
      <c r="AS496" s="431"/>
      <c r="AT496" s="431"/>
      <c r="AU496" s="431"/>
      <c r="AV496" s="431"/>
      <c r="AW496" s="431"/>
      <c r="AX496" s="431"/>
      <c r="AY496" s="431"/>
      <c r="AZ496" s="431"/>
      <c r="BA496" s="431"/>
      <c r="BB496" s="431"/>
    </row>
    <row r="497" ht="15.0" customHeight="1">
      <c r="A497" s="431"/>
      <c r="B497" s="431"/>
      <c r="C497" s="431"/>
      <c r="D497" s="431"/>
      <c r="E497" s="431"/>
      <c r="F497" s="273"/>
      <c r="G497" s="274"/>
      <c r="H497" s="274"/>
      <c r="I497" s="274"/>
      <c r="J497" s="274"/>
      <c r="K497" s="274"/>
      <c r="L497" s="274"/>
      <c r="M497" s="274"/>
      <c r="N497" s="274"/>
      <c r="O497" s="274"/>
      <c r="P497" s="274"/>
      <c r="Q497" s="431"/>
      <c r="R497" s="431"/>
      <c r="S497" s="431"/>
      <c r="T497" s="431"/>
      <c r="U497" s="431"/>
      <c r="V497" s="431"/>
      <c r="W497" s="431"/>
      <c r="X497" s="431"/>
      <c r="Y497" s="431"/>
      <c r="Z497" s="431"/>
      <c r="AA497" s="431"/>
      <c r="AB497" s="431"/>
      <c r="AC497" s="431"/>
      <c r="AD497" s="431"/>
      <c r="AE497" s="431"/>
      <c r="AF497" s="431"/>
      <c r="AG497" s="431"/>
      <c r="AH497" s="431"/>
      <c r="AI497" s="431"/>
      <c r="AJ497" s="431"/>
      <c r="AK497" s="431"/>
      <c r="AL497" s="431"/>
      <c r="AM497" s="431"/>
      <c r="AN497" s="431"/>
      <c r="AO497" s="431"/>
      <c r="AP497" s="431"/>
      <c r="AQ497" s="431"/>
      <c r="AR497" s="431"/>
      <c r="AS497" s="431"/>
      <c r="AT497" s="431"/>
      <c r="AU497" s="431"/>
      <c r="AV497" s="431"/>
      <c r="AW497" s="431"/>
      <c r="AX497" s="431"/>
      <c r="AY497" s="431"/>
      <c r="AZ497" s="431"/>
      <c r="BA497" s="431"/>
      <c r="BB497" s="431"/>
    </row>
    <row r="498" ht="15.0" customHeight="1">
      <c r="A498" s="431"/>
      <c r="B498" s="431"/>
      <c r="C498" s="431"/>
      <c r="D498" s="431"/>
      <c r="E498" s="431"/>
      <c r="F498" s="273"/>
      <c r="G498" s="274"/>
      <c r="H498" s="274"/>
      <c r="I498" s="274"/>
      <c r="J498" s="274"/>
      <c r="K498" s="274"/>
      <c r="L498" s="274"/>
      <c r="M498" s="274"/>
      <c r="N498" s="274"/>
      <c r="O498" s="274"/>
      <c r="P498" s="274"/>
      <c r="Q498" s="431"/>
      <c r="R498" s="431"/>
      <c r="S498" s="431"/>
      <c r="T498" s="431"/>
      <c r="U498" s="431"/>
      <c r="V498" s="431"/>
      <c r="W498" s="431"/>
      <c r="X498" s="431"/>
      <c r="Y498" s="431"/>
      <c r="Z498" s="431"/>
      <c r="AA498" s="431"/>
      <c r="AB498" s="431"/>
      <c r="AC498" s="431"/>
      <c r="AD498" s="431"/>
      <c r="AE498" s="431"/>
      <c r="AF498" s="431"/>
      <c r="AG498" s="431"/>
      <c r="AH498" s="431"/>
      <c r="AI498" s="431"/>
      <c r="AJ498" s="431"/>
      <c r="AK498" s="431"/>
      <c r="AL498" s="431"/>
      <c r="AM498" s="431"/>
      <c r="AN498" s="431"/>
      <c r="AO498" s="431"/>
      <c r="AP498" s="431"/>
      <c r="AQ498" s="431"/>
      <c r="AR498" s="431"/>
      <c r="AS498" s="431"/>
      <c r="AT498" s="431"/>
      <c r="AU498" s="431"/>
      <c r="AV498" s="431"/>
      <c r="AW498" s="431"/>
      <c r="AX498" s="431"/>
      <c r="AY498" s="431"/>
      <c r="AZ498" s="431"/>
      <c r="BA498" s="431"/>
      <c r="BB498" s="431"/>
    </row>
    <row r="499" ht="15.0" customHeight="1">
      <c r="A499" s="431"/>
      <c r="B499" s="431"/>
      <c r="C499" s="431"/>
      <c r="D499" s="431"/>
      <c r="E499" s="431"/>
      <c r="F499" s="273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431"/>
      <c r="R499" s="431"/>
      <c r="S499" s="431"/>
      <c r="T499" s="431"/>
      <c r="U499" s="431"/>
      <c r="V499" s="431"/>
      <c r="W499" s="431"/>
      <c r="X499" s="431"/>
      <c r="Y499" s="431"/>
      <c r="Z499" s="431"/>
      <c r="AA499" s="431"/>
      <c r="AB499" s="431"/>
      <c r="AC499" s="431"/>
      <c r="AD499" s="431"/>
      <c r="AE499" s="431"/>
      <c r="AF499" s="431"/>
      <c r="AG499" s="431"/>
      <c r="AH499" s="431"/>
      <c r="AI499" s="431"/>
      <c r="AJ499" s="431"/>
      <c r="AK499" s="431"/>
      <c r="AL499" s="431"/>
      <c r="AM499" s="431"/>
      <c r="AN499" s="431"/>
      <c r="AO499" s="431"/>
      <c r="AP499" s="431"/>
      <c r="AQ499" s="431"/>
      <c r="AR499" s="431"/>
      <c r="AS499" s="431"/>
      <c r="AT499" s="431"/>
      <c r="AU499" s="431"/>
      <c r="AV499" s="431"/>
      <c r="AW499" s="431"/>
      <c r="AX499" s="431"/>
      <c r="AY499" s="431"/>
      <c r="AZ499" s="431"/>
      <c r="BA499" s="431"/>
      <c r="BB499" s="431"/>
    </row>
    <row r="500" ht="15.0" customHeight="1">
      <c r="A500" s="431"/>
      <c r="B500" s="431"/>
      <c r="C500" s="431"/>
      <c r="D500" s="431"/>
      <c r="E500" s="431"/>
      <c r="F500" s="273"/>
      <c r="G500" s="274"/>
      <c r="H500" s="274"/>
      <c r="I500" s="274"/>
      <c r="J500" s="274"/>
      <c r="K500" s="274"/>
      <c r="L500" s="274"/>
      <c r="M500" s="274"/>
      <c r="N500" s="274"/>
      <c r="O500" s="274"/>
      <c r="P500" s="274"/>
      <c r="Q500" s="431"/>
      <c r="R500" s="431"/>
      <c r="S500" s="431"/>
      <c r="T500" s="431"/>
      <c r="U500" s="431"/>
      <c r="V500" s="431"/>
      <c r="W500" s="431"/>
      <c r="X500" s="431"/>
      <c r="Y500" s="431"/>
      <c r="Z500" s="431"/>
      <c r="AA500" s="431"/>
      <c r="AB500" s="431"/>
      <c r="AC500" s="431"/>
      <c r="AD500" s="431"/>
      <c r="AE500" s="431"/>
      <c r="AF500" s="431"/>
      <c r="AG500" s="431"/>
      <c r="AH500" s="431"/>
      <c r="AI500" s="431"/>
      <c r="AJ500" s="431"/>
      <c r="AK500" s="431"/>
      <c r="AL500" s="431"/>
      <c r="AM500" s="431"/>
      <c r="AN500" s="431"/>
      <c r="AO500" s="431"/>
      <c r="AP500" s="431"/>
      <c r="AQ500" s="431"/>
      <c r="AR500" s="431"/>
      <c r="AS500" s="431"/>
      <c r="AT500" s="431"/>
      <c r="AU500" s="431"/>
      <c r="AV500" s="431"/>
      <c r="AW500" s="431"/>
      <c r="AX500" s="431"/>
      <c r="AY500" s="431"/>
      <c r="AZ500" s="431"/>
      <c r="BA500" s="431"/>
      <c r="BB500" s="431"/>
    </row>
    <row r="501" ht="15.0" customHeight="1">
      <c r="A501" s="431"/>
      <c r="B501" s="431"/>
      <c r="C501" s="431"/>
      <c r="D501" s="431"/>
      <c r="E501" s="431"/>
      <c r="F501" s="273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431"/>
      <c r="R501" s="431"/>
      <c r="S501" s="431"/>
      <c r="T501" s="431"/>
      <c r="U501" s="431"/>
      <c r="V501" s="431"/>
      <c r="W501" s="431"/>
      <c r="X501" s="431"/>
      <c r="Y501" s="431"/>
      <c r="Z501" s="431"/>
      <c r="AA501" s="431"/>
      <c r="AB501" s="431"/>
      <c r="AC501" s="431"/>
      <c r="AD501" s="431"/>
      <c r="AE501" s="431"/>
      <c r="AF501" s="431"/>
      <c r="AG501" s="431"/>
      <c r="AH501" s="431"/>
      <c r="AI501" s="431"/>
      <c r="AJ501" s="431"/>
      <c r="AK501" s="431"/>
      <c r="AL501" s="431"/>
      <c r="AM501" s="431"/>
      <c r="AN501" s="431"/>
      <c r="AO501" s="431"/>
      <c r="AP501" s="431"/>
      <c r="AQ501" s="431"/>
      <c r="AR501" s="431"/>
      <c r="AS501" s="431"/>
      <c r="AT501" s="431"/>
      <c r="AU501" s="431"/>
      <c r="AV501" s="431"/>
      <c r="AW501" s="431"/>
      <c r="AX501" s="431"/>
      <c r="AY501" s="431"/>
      <c r="AZ501" s="431"/>
      <c r="BA501" s="431"/>
      <c r="BB501" s="431"/>
    </row>
    <row r="502" ht="15.0" customHeight="1">
      <c r="A502" s="431"/>
      <c r="B502" s="431"/>
      <c r="C502" s="431"/>
      <c r="D502" s="431"/>
      <c r="E502" s="431"/>
      <c r="F502" s="273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431"/>
      <c r="R502" s="431"/>
      <c r="S502" s="431"/>
      <c r="T502" s="431"/>
      <c r="U502" s="431"/>
      <c r="V502" s="431"/>
      <c r="W502" s="431"/>
      <c r="X502" s="431"/>
      <c r="Y502" s="431"/>
      <c r="Z502" s="431"/>
      <c r="AA502" s="431"/>
      <c r="AB502" s="431"/>
      <c r="AC502" s="431"/>
      <c r="AD502" s="431"/>
      <c r="AE502" s="431"/>
      <c r="AF502" s="431"/>
      <c r="AG502" s="431"/>
      <c r="AH502" s="431"/>
      <c r="AI502" s="431"/>
      <c r="AJ502" s="431"/>
      <c r="AK502" s="431"/>
      <c r="AL502" s="431"/>
      <c r="AM502" s="431"/>
      <c r="AN502" s="431"/>
      <c r="AO502" s="431"/>
      <c r="AP502" s="431"/>
      <c r="AQ502" s="431"/>
      <c r="AR502" s="431"/>
      <c r="AS502" s="431"/>
      <c r="AT502" s="431"/>
      <c r="AU502" s="431"/>
      <c r="AV502" s="431"/>
      <c r="AW502" s="431"/>
      <c r="AX502" s="431"/>
      <c r="AY502" s="431"/>
      <c r="AZ502" s="431"/>
      <c r="BA502" s="431"/>
      <c r="BB502" s="431"/>
    </row>
    <row r="503" ht="15.0" customHeight="1">
      <c r="A503" s="431"/>
      <c r="B503" s="431"/>
      <c r="C503" s="431"/>
      <c r="D503" s="431"/>
      <c r="E503" s="431"/>
      <c r="F503" s="273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431"/>
      <c r="R503" s="431"/>
      <c r="S503" s="431"/>
      <c r="T503" s="431"/>
      <c r="U503" s="431"/>
      <c r="V503" s="431"/>
      <c r="W503" s="431"/>
      <c r="X503" s="431"/>
      <c r="Y503" s="431"/>
      <c r="Z503" s="431"/>
      <c r="AA503" s="431"/>
      <c r="AB503" s="431"/>
      <c r="AC503" s="431"/>
      <c r="AD503" s="431"/>
      <c r="AE503" s="431"/>
      <c r="AF503" s="431"/>
      <c r="AG503" s="431"/>
      <c r="AH503" s="431"/>
      <c r="AI503" s="431"/>
      <c r="AJ503" s="431"/>
      <c r="AK503" s="431"/>
      <c r="AL503" s="431"/>
      <c r="AM503" s="431"/>
      <c r="AN503" s="431"/>
      <c r="AO503" s="431"/>
      <c r="AP503" s="431"/>
      <c r="AQ503" s="431"/>
      <c r="AR503" s="431"/>
      <c r="AS503" s="431"/>
      <c r="AT503" s="431"/>
      <c r="AU503" s="431"/>
      <c r="AV503" s="431"/>
      <c r="AW503" s="431"/>
      <c r="AX503" s="431"/>
      <c r="AY503" s="431"/>
      <c r="AZ503" s="431"/>
      <c r="BA503" s="431"/>
      <c r="BB503" s="431"/>
    </row>
    <row r="504" ht="15.0" customHeight="1">
      <c r="A504" s="431"/>
      <c r="B504" s="431"/>
      <c r="C504" s="431"/>
      <c r="D504" s="431"/>
      <c r="E504" s="431"/>
      <c r="F504" s="273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431"/>
      <c r="R504" s="431"/>
      <c r="S504" s="431"/>
      <c r="T504" s="431"/>
      <c r="U504" s="431"/>
      <c r="V504" s="431"/>
      <c r="W504" s="431"/>
      <c r="X504" s="431"/>
      <c r="Y504" s="431"/>
      <c r="Z504" s="431"/>
      <c r="AA504" s="431"/>
      <c r="AB504" s="431"/>
      <c r="AC504" s="431"/>
      <c r="AD504" s="431"/>
      <c r="AE504" s="431"/>
      <c r="AF504" s="431"/>
      <c r="AG504" s="431"/>
      <c r="AH504" s="431"/>
      <c r="AI504" s="431"/>
      <c r="AJ504" s="431"/>
      <c r="AK504" s="431"/>
      <c r="AL504" s="431"/>
      <c r="AM504" s="431"/>
      <c r="AN504" s="431"/>
      <c r="AO504" s="431"/>
      <c r="AP504" s="431"/>
      <c r="AQ504" s="431"/>
      <c r="AR504" s="431"/>
      <c r="AS504" s="431"/>
      <c r="AT504" s="431"/>
      <c r="AU504" s="431"/>
      <c r="AV504" s="431"/>
      <c r="AW504" s="431"/>
      <c r="AX504" s="431"/>
      <c r="AY504" s="431"/>
      <c r="AZ504" s="431"/>
      <c r="BA504" s="431"/>
      <c r="BB504" s="431"/>
    </row>
    <row r="505" ht="15.0" customHeight="1">
      <c r="A505" s="431"/>
      <c r="B505" s="431"/>
      <c r="C505" s="431"/>
      <c r="D505" s="431"/>
      <c r="E505" s="431"/>
      <c r="F505" s="273"/>
      <c r="G505" s="274"/>
      <c r="H505" s="274"/>
      <c r="I505" s="274"/>
      <c r="J505" s="274"/>
      <c r="K505" s="274"/>
      <c r="L505" s="274"/>
      <c r="M505" s="274"/>
      <c r="N505" s="274"/>
      <c r="O505" s="274"/>
      <c r="P505" s="274"/>
      <c r="Q505" s="431"/>
      <c r="R505" s="431"/>
      <c r="S505" s="431"/>
      <c r="T505" s="431"/>
      <c r="U505" s="431"/>
      <c r="V505" s="431"/>
      <c r="W505" s="431"/>
      <c r="X505" s="431"/>
      <c r="Y505" s="431"/>
      <c r="Z505" s="431"/>
      <c r="AA505" s="431"/>
      <c r="AB505" s="431"/>
      <c r="AC505" s="431"/>
      <c r="AD505" s="431"/>
      <c r="AE505" s="431"/>
      <c r="AF505" s="431"/>
      <c r="AG505" s="431"/>
      <c r="AH505" s="431"/>
      <c r="AI505" s="431"/>
      <c r="AJ505" s="431"/>
      <c r="AK505" s="431"/>
      <c r="AL505" s="431"/>
      <c r="AM505" s="431"/>
      <c r="AN505" s="431"/>
      <c r="AO505" s="431"/>
      <c r="AP505" s="431"/>
      <c r="AQ505" s="431"/>
      <c r="AR505" s="431"/>
      <c r="AS505" s="431"/>
      <c r="AT505" s="431"/>
      <c r="AU505" s="431"/>
      <c r="AV505" s="431"/>
      <c r="AW505" s="431"/>
      <c r="AX505" s="431"/>
      <c r="AY505" s="431"/>
      <c r="AZ505" s="431"/>
      <c r="BA505" s="431"/>
      <c r="BB505" s="431"/>
    </row>
    <row r="506" ht="15.0" customHeight="1">
      <c r="A506" s="431"/>
      <c r="B506" s="431"/>
      <c r="C506" s="431"/>
      <c r="D506" s="431"/>
      <c r="E506" s="431"/>
      <c r="F506" s="273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431"/>
      <c r="R506" s="431"/>
      <c r="S506" s="431"/>
      <c r="T506" s="431"/>
      <c r="U506" s="431"/>
      <c r="V506" s="431"/>
      <c r="W506" s="431"/>
      <c r="X506" s="431"/>
      <c r="Y506" s="431"/>
      <c r="Z506" s="431"/>
      <c r="AA506" s="431"/>
      <c r="AB506" s="431"/>
      <c r="AC506" s="431"/>
      <c r="AD506" s="431"/>
      <c r="AE506" s="431"/>
      <c r="AF506" s="431"/>
      <c r="AG506" s="431"/>
      <c r="AH506" s="431"/>
      <c r="AI506" s="431"/>
      <c r="AJ506" s="431"/>
      <c r="AK506" s="431"/>
      <c r="AL506" s="431"/>
      <c r="AM506" s="431"/>
      <c r="AN506" s="431"/>
      <c r="AO506" s="431"/>
      <c r="AP506" s="431"/>
      <c r="AQ506" s="431"/>
      <c r="AR506" s="431"/>
      <c r="AS506" s="431"/>
      <c r="AT506" s="431"/>
      <c r="AU506" s="431"/>
      <c r="AV506" s="431"/>
      <c r="AW506" s="431"/>
      <c r="AX506" s="431"/>
      <c r="AY506" s="431"/>
      <c r="AZ506" s="431"/>
      <c r="BA506" s="431"/>
      <c r="BB506" s="431"/>
    </row>
    <row r="507" ht="15.0" customHeight="1">
      <c r="A507" s="431"/>
      <c r="B507" s="431"/>
      <c r="C507" s="431"/>
      <c r="D507" s="431"/>
      <c r="E507" s="431"/>
      <c r="F507" s="273"/>
      <c r="G507" s="274"/>
      <c r="H507" s="274"/>
      <c r="I507" s="274"/>
      <c r="J507" s="274"/>
      <c r="K507" s="274"/>
      <c r="L507" s="274"/>
      <c r="M507" s="274"/>
      <c r="N507" s="274"/>
      <c r="O507" s="274"/>
      <c r="P507" s="274"/>
      <c r="Q507" s="431"/>
      <c r="R507" s="431"/>
      <c r="S507" s="431"/>
      <c r="T507" s="431"/>
      <c r="U507" s="431"/>
      <c r="V507" s="431"/>
      <c r="W507" s="431"/>
      <c r="X507" s="431"/>
      <c r="Y507" s="431"/>
      <c r="Z507" s="431"/>
      <c r="AA507" s="431"/>
      <c r="AB507" s="431"/>
      <c r="AC507" s="431"/>
      <c r="AD507" s="431"/>
      <c r="AE507" s="431"/>
      <c r="AF507" s="431"/>
      <c r="AG507" s="431"/>
      <c r="AH507" s="431"/>
      <c r="AI507" s="431"/>
      <c r="AJ507" s="431"/>
      <c r="AK507" s="431"/>
      <c r="AL507" s="431"/>
      <c r="AM507" s="431"/>
      <c r="AN507" s="431"/>
      <c r="AO507" s="431"/>
      <c r="AP507" s="431"/>
      <c r="AQ507" s="431"/>
      <c r="AR507" s="431"/>
      <c r="AS507" s="431"/>
      <c r="AT507" s="431"/>
      <c r="AU507" s="431"/>
      <c r="AV507" s="431"/>
      <c r="AW507" s="431"/>
      <c r="AX507" s="431"/>
      <c r="AY507" s="431"/>
      <c r="AZ507" s="431"/>
      <c r="BA507" s="431"/>
      <c r="BB507" s="431"/>
    </row>
    <row r="508" ht="15.0" customHeight="1">
      <c r="A508" s="431"/>
      <c r="B508" s="431"/>
      <c r="C508" s="431"/>
      <c r="D508" s="431"/>
      <c r="E508" s="431"/>
      <c r="F508" s="273"/>
      <c r="G508" s="274"/>
      <c r="H508" s="274"/>
      <c r="I508" s="274"/>
      <c r="J508" s="274"/>
      <c r="K508" s="274"/>
      <c r="L508" s="274"/>
      <c r="M508" s="274"/>
      <c r="N508" s="274"/>
      <c r="O508" s="274"/>
      <c r="P508" s="274"/>
      <c r="Q508" s="431"/>
      <c r="R508" s="431"/>
      <c r="S508" s="431"/>
      <c r="T508" s="431"/>
      <c r="U508" s="431"/>
      <c r="V508" s="431"/>
      <c r="W508" s="431"/>
      <c r="X508" s="431"/>
      <c r="Y508" s="431"/>
      <c r="Z508" s="431"/>
      <c r="AA508" s="431"/>
      <c r="AB508" s="431"/>
      <c r="AC508" s="431"/>
      <c r="AD508" s="431"/>
      <c r="AE508" s="431"/>
      <c r="AF508" s="431"/>
      <c r="AG508" s="431"/>
      <c r="AH508" s="431"/>
      <c r="AI508" s="431"/>
      <c r="AJ508" s="431"/>
      <c r="AK508" s="431"/>
      <c r="AL508" s="431"/>
      <c r="AM508" s="431"/>
      <c r="AN508" s="431"/>
      <c r="AO508" s="431"/>
      <c r="AP508" s="431"/>
      <c r="AQ508" s="431"/>
      <c r="AR508" s="431"/>
      <c r="AS508" s="431"/>
      <c r="AT508" s="431"/>
      <c r="AU508" s="431"/>
      <c r="AV508" s="431"/>
      <c r="AW508" s="431"/>
      <c r="AX508" s="431"/>
      <c r="AY508" s="431"/>
      <c r="AZ508" s="431"/>
      <c r="BA508" s="431"/>
      <c r="BB508" s="431"/>
    </row>
    <row r="509" ht="15.0" customHeight="1">
      <c r="A509" s="431"/>
      <c r="B509" s="431"/>
      <c r="C509" s="431"/>
      <c r="D509" s="431"/>
      <c r="E509" s="431"/>
      <c r="F509" s="273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431"/>
      <c r="R509" s="431"/>
      <c r="S509" s="431"/>
      <c r="T509" s="431"/>
      <c r="U509" s="431"/>
      <c r="V509" s="431"/>
      <c r="W509" s="431"/>
      <c r="X509" s="431"/>
      <c r="Y509" s="431"/>
      <c r="Z509" s="431"/>
      <c r="AA509" s="431"/>
      <c r="AB509" s="431"/>
      <c r="AC509" s="431"/>
      <c r="AD509" s="431"/>
      <c r="AE509" s="431"/>
      <c r="AF509" s="431"/>
      <c r="AG509" s="431"/>
      <c r="AH509" s="431"/>
      <c r="AI509" s="431"/>
      <c r="AJ509" s="431"/>
      <c r="AK509" s="431"/>
      <c r="AL509" s="431"/>
      <c r="AM509" s="431"/>
      <c r="AN509" s="431"/>
      <c r="AO509" s="431"/>
      <c r="AP509" s="431"/>
      <c r="AQ509" s="431"/>
      <c r="AR509" s="431"/>
      <c r="AS509" s="431"/>
      <c r="AT509" s="431"/>
      <c r="AU509" s="431"/>
      <c r="AV509" s="431"/>
      <c r="AW509" s="431"/>
      <c r="AX509" s="431"/>
      <c r="AY509" s="431"/>
      <c r="AZ509" s="431"/>
      <c r="BA509" s="431"/>
      <c r="BB509" s="431"/>
    </row>
    <row r="510" ht="15.0" customHeight="1">
      <c r="A510" s="431"/>
      <c r="B510" s="431"/>
      <c r="C510" s="431"/>
      <c r="D510" s="431"/>
      <c r="E510" s="431"/>
      <c r="F510" s="273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431"/>
      <c r="R510" s="431"/>
      <c r="S510" s="431"/>
      <c r="T510" s="431"/>
      <c r="U510" s="431"/>
      <c r="V510" s="431"/>
      <c r="W510" s="431"/>
      <c r="X510" s="431"/>
      <c r="Y510" s="431"/>
      <c r="Z510" s="431"/>
      <c r="AA510" s="431"/>
      <c r="AB510" s="431"/>
      <c r="AC510" s="431"/>
      <c r="AD510" s="431"/>
      <c r="AE510" s="431"/>
      <c r="AF510" s="431"/>
      <c r="AG510" s="431"/>
      <c r="AH510" s="431"/>
      <c r="AI510" s="431"/>
      <c r="AJ510" s="431"/>
      <c r="AK510" s="431"/>
      <c r="AL510" s="431"/>
      <c r="AM510" s="431"/>
      <c r="AN510" s="431"/>
      <c r="AO510" s="431"/>
      <c r="AP510" s="431"/>
      <c r="AQ510" s="431"/>
      <c r="AR510" s="431"/>
      <c r="AS510" s="431"/>
      <c r="AT510" s="431"/>
      <c r="AU510" s="431"/>
      <c r="AV510" s="431"/>
      <c r="AW510" s="431"/>
      <c r="AX510" s="431"/>
      <c r="AY510" s="431"/>
      <c r="AZ510" s="431"/>
      <c r="BA510" s="431"/>
      <c r="BB510" s="431"/>
    </row>
    <row r="511" ht="15.0" customHeight="1">
      <c r="A511" s="431"/>
      <c r="B511" s="431"/>
      <c r="C511" s="431"/>
      <c r="D511" s="431"/>
      <c r="E511" s="431"/>
      <c r="F511" s="273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431"/>
      <c r="R511" s="431"/>
      <c r="S511" s="431"/>
      <c r="T511" s="431"/>
      <c r="U511" s="431"/>
      <c r="V511" s="431"/>
      <c r="W511" s="431"/>
      <c r="X511" s="431"/>
      <c r="Y511" s="431"/>
      <c r="Z511" s="431"/>
      <c r="AA511" s="431"/>
      <c r="AB511" s="431"/>
      <c r="AC511" s="431"/>
      <c r="AD511" s="431"/>
      <c r="AE511" s="431"/>
      <c r="AF511" s="431"/>
      <c r="AG511" s="431"/>
      <c r="AH511" s="431"/>
      <c r="AI511" s="431"/>
      <c r="AJ511" s="431"/>
      <c r="AK511" s="431"/>
      <c r="AL511" s="431"/>
      <c r="AM511" s="431"/>
      <c r="AN511" s="431"/>
      <c r="AO511" s="431"/>
      <c r="AP511" s="431"/>
      <c r="AQ511" s="431"/>
      <c r="AR511" s="431"/>
      <c r="AS511" s="431"/>
      <c r="AT511" s="431"/>
      <c r="AU511" s="431"/>
      <c r="AV511" s="431"/>
      <c r="AW511" s="431"/>
      <c r="AX511" s="431"/>
      <c r="AY511" s="431"/>
      <c r="AZ511" s="431"/>
      <c r="BA511" s="431"/>
      <c r="BB511" s="431"/>
    </row>
    <row r="512" ht="15.0" customHeight="1">
      <c r="A512" s="431"/>
      <c r="B512" s="431"/>
      <c r="C512" s="431"/>
      <c r="D512" s="431"/>
      <c r="E512" s="431"/>
      <c r="F512" s="273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431"/>
      <c r="R512" s="431"/>
      <c r="S512" s="431"/>
      <c r="T512" s="431"/>
      <c r="U512" s="431"/>
      <c r="V512" s="431"/>
      <c r="W512" s="431"/>
      <c r="X512" s="431"/>
      <c r="Y512" s="431"/>
      <c r="Z512" s="431"/>
      <c r="AA512" s="431"/>
      <c r="AB512" s="431"/>
      <c r="AC512" s="431"/>
      <c r="AD512" s="431"/>
      <c r="AE512" s="431"/>
      <c r="AF512" s="431"/>
      <c r="AG512" s="431"/>
      <c r="AH512" s="431"/>
      <c r="AI512" s="431"/>
      <c r="AJ512" s="431"/>
      <c r="AK512" s="431"/>
      <c r="AL512" s="431"/>
      <c r="AM512" s="431"/>
      <c r="AN512" s="431"/>
      <c r="AO512" s="431"/>
      <c r="AP512" s="431"/>
      <c r="AQ512" s="431"/>
      <c r="AR512" s="431"/>
      <c r="AS512" s="431"/>
      <c r="AT512" s="431"/>
      <c r="AU512" s="431"/>
      <c r="AV512" s="431"/>
      <c r="AW512" s="431"/>
      <c r="AX512" s="431"/>
      <c r="AY512" s="431"/>
      <c r="AZ512" s="431"/>
      <c r="BA512" s="431"/>
      <c r="BB512" s="431"/>
    </row>
    <row r="513" ht="15.0" customHeight="1">
      <c r="A513" s="431"/>
      <c r="B513" s="431"/>
      <c r="C513" s="431"/>
      <c r="D513" s="431"/>
      <c r="E513" s="431"/>
      <c r="F513" s="273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431"/>
      <c r="R513" s="431"/>
      <c r="S513" s="431"/>
      <c r="T513" s="431"/>
      <c r="U513" s="431"/>
      <c r="V513" s="431"/>
      <c r="W513" s="431"/>
      <c r="X513" s="431"/>
      <c r="Y513" s="431"/>
      <c r="Z513" s="431"/>
      <c r="AA513" s="431"/>
      <c r="AB513" s="431"/>
      <c r="AC513" s="431"/>
      <c r="AD513" s="431"/>
      <c r="AE513" s="431"/>
      <c r="AF513" s="431"/>
      <c r="AG513" s="431"/>
      <c r="AH513" s="431"/>
      <c r="AI513" s="431"/>
      <c r="AJ513" s="431"/>
      <c r="AK513" s="431"/>
      <c r="AL513" s="431"/>
      <c r="AM513" s="431"/>
      <c r="AN513" s="431"/>
      <c r="AO513" s="431"/>
      <c r="AP513" s="431"/>
      <c r="AQ513" s="431"/>
      <c r="AR513" s="431"/>
      <c r="AS513" s="431"/>
      <c r="AT513" s="431"/>
      <c r="AU513" s="431"/>
      <c r="AV513" s="431"/>
      <c r="AW513" s="431"/>
      <c r="AX513" s="431"/>
      <c r="AY513" s="431"/>
      <c r="AZ513" s="431"/>
      <c r="BA513" s="431"/>
      <c r="BB513" s="431"/>
    </row>
    <row r="514" ht="15.0" customHeight="1">
      <c r="A514" s="431"/>
      <c r="B514" s="431"/>
      <c r="C514" s="431"/>
      <c r="D514" s="431"/>
      <c r="E514" s="431"/>
      <c r="F514" s="273"/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431"/>
      <c r="R514" s="431"/>
      <c r="S514" s="431"/>
      <c r="T514" s="431"/>
      <c r="U514" s="431"/>
      <c r="V514" s="431"/>
      <c r="W514" s="431"/>
      <c r="X514" s="431"/>
      <c r="Y514" s="431"/>
      <c r="Z514" s="431"/>
      <c r="AA514" s="431"/>
      <c r="AB514" s="431"/>
      <c r="AC514" s="431"/>
      <c r="AD514" s="431"/>
      <c r="AE514" s="431"/>
      <c r="AF514" s="431"/>
      <c r="AG514" s="431"/>
      <c r="AH514" s="431"/>
      <c r="AI514" s="431"/>
      <c r="AJ514" s="431"/>
      <c r="AK514" s="431"/>
      <c r="AL514" s="431"/>
      <c r="AM514" s="431"/>
      <c r="AN514" s="431"/>
      <c r="AO514" s="431"/>
      <c r="AP514" s="431"/>
      <c r="AQ514" s="431"/>
      <c r="AR514" s="431"/>
      <c r="AS514" s="431"/>
      <c r="AT514" s="431"/>
      <c r="AU514" s="431"/>
      <c r="AV514" s="431"/>
      <c r="AW514" s="431"/>
      <c r="AX514" s="431"/>
      <c r="AY514" s="431"/>
      <c r="AZ514" s="431"/>
      <c r="BA514" s="431"/>
      <c r="BB514" s="431"/>
    </row>
    <row r="515" ht="15.0" customHeight="1">
      <c r="A515" s="431"/>
      <c r="B515" s="431"/>
      <c r="C515" s="431"/>
      <c r="D515" s="431"/>
      <c r="E515" s="431"/>
      <c r="F515" s="273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431"/>
      <c r="R515" s="431"/>
      <c r="S515" s="431"/>
      <c r="T515" s="431"/>
      <c r="U515" s="431"/>
      <c r="V515" s="431"/>
      <c r="W515" s="431"/>
      <c r="X515" s="431"/>
      <c r="Y515" s="431"/>
      <c r="Z515" s="431"/>
      <c r="AA515" s="431"/>
      <c r="AB515" s="431"/>
      <c r="AC515" s="431"/>
      <c r="AD515" s="431"/>
      <c r="AE515" s="431"/>
      <c r="AF515" s="431"/>
      <c r="AG515" s="431"/>
      <c r="AH515" s="431"/>
      <c r="AI515" s="431"/>
      <c r="AJ515" s="431"/>
      <c r="AK515" s="431"/>
      <c r="AL515" s="431"/>
      <c r="AM515" s="431"/>
      <c r="AN515" s="431"/>
      <c r="AO515" s="431"/>
      <c r="AP515" s="431"/>
      <c r="AQ515" s="431"/>
      <c r="AR515" s="431"/>
      <c r="AS515" s="431"/>
      <c r="AT515" s="431"/>
      <c r="AU515" s="431"/>
      <c r="AV515" s="431"/>
      <c r="AW515" s="431"/>
      <c r="AX515" s="431"/>
      <c r="AY515" s="431"/>
      <c r="AZ515" s="431"/>
      <c r="BA515" s="431"/>
      <c r="BB515" s="431"/>
    </row>
    <row r="516" ht="15.0" customHeight="1">
      <c r="A516" s="431"/>
      <c r="B516" s="431"/>
      <c r="C516" s="431"/>
      <c r="D516" s="431"/>
      <c r="E516" s="431"/>
      <c r="F516" s="273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431"/>
      <c r="R516" s="431"/>
      <c r="S516" s="431"/>
      <c r="T516" s="431"/>
      <c r="U516" s="431"/>
      <c r="V516" s="431"/>
      <c r="W516" s="431"/>
      <c r="X516" s="431"/>
      <c r="Y516" s="431"/>
      <c r="Z516" s="431"/>
      <c r="AA516" s="431"/>
      <c r="AB516" s="431"/>
      <c r="AC516" s="431"/>
      <c r="AD516" s="431"/>
      <c r="AE516" s="431"/>
      <c r="AF516" s="431"/>
      <c r="AG516" s="431"/>
      <c r="AH516" s="431"/>
      <c r="AI516" s="431"/>
      <c r="AJ516" s="431"/>
      <c r="AK516" s="431"/>
      <c r="AL516" s="431"/>
      <c r="AM516" s="431"/>
      <c r="AN516" s="431"/>
      <c r="AO516" s="431"/>
      <c r="AP516" s="431"/>
      <c r="AQ516" s="431"/>
      <c r="AR516" s="431"/>
      <c r="AS516" s="431"/>
      <c r="AT516" s="431"/>
      <c r="AU516" s="431"/>
      <c r="AV516" s="431"/>
      <c r="AW516" s="431"/>
      <c r="AX516" s="431"/>
      <c r="AY516" s="431"/>
      <c r="AZ516" s="431"/>
      <c r="BA516" s="431"/>
      <c r="BB516" s="431"/>
    </row>
    <row r="517" ht="15.0" customHeight="1">
      <c r="A517" s="431"/>
      <c r="B517" s="431"/>
      <c r="C517" s="431"/>
      <c r="D517" s="431"/>
      <c r="E517" s="431"/>
      <c r="F517" s="273"/>
      <c r="G517" s="274"/>
      <c r="H517" s="274"/>
      <c r="I517" s="274"/>
      <c r="J517" s="274"/>
      <c r="K517" s="274"/>
      <c r="L517" s="274"/>
      <c r="M517" s="274"/>
      <c r="N517" s="274"/>
      <c r="O517" s="274"/>
      <c r="P517" s="274"/>
      <c r="Q517" s="431"/>
      <c r="R517" s="431"/>
      <c r="S517" s="431"/>
      <c r="T517" s="431"/>
      <c r="U517" s="431"/>
      <c r="V517" s="431"/>
      <c r="W517" s="431"/>
      <c r="X517" s="431"/>
      <c r="Y517" s="431"/>
      <c r="Z517" s="431"/>
      <c r="AA517" s="431"/>
      <c r="AB517" s="431"/>
      <c r="AC517" s="431"/>
      <c r="AD517" s="431"/>
      <c r="AE517" s="431"/>
      <c r="AF517" s="431"/>
      <c r="AG517" s="431"/>
      <c r="AH517" s="431"/>
      <c r="AI517" s="431"/>
      <c r="AJ517" s="431"/>
      <c r="AK517" s="431"/>
      <c r="AL517" s="431"/>
      <c r="AM517" s="431"/>
      <c r="AN517" s="431"/>
      <c r="AO517" s="431"/>
      <c r="AP517" s="431"/>
      <c r="AQ517" s="431"/>
      <c r="AR517" s="431"/>
      <c r="AS517" s="431"/>
      <c r="AT517" s="431"/>
      <c r="AU517" s="431"/>
      <c r="AV517" s="431"/>
      <c r="AW517" s="431"/>
      <c r="AX517" s="431"/>
      <c r="AY517" s="431"/>
      <c r="AZ517" s="431"/>
      <c r="BA517" s="431"/>
      <c r="BB517" s="431"/>
    </row>
    <row r="518" ht="15.0" customHeight="1">
      <c r="A518" s="431"/>
      <c r="B518" s="431"/>
      <c r="C518" s="431"/>
      <c r="D518" s="431"/>
      <c r="E518" s="431"/>
      <c r="F518" s="273"/>
      <c r="G518" s="274"/>
      <c r="H518" s="274"/>
      <c r="I518" s="274"/>
      <c r="J518" s="274"/>
      <c r="K518" s="274"/>
      <c r="L518" s="274"/>
      <c r="M518" s="274"/>
      <c r="N518" s="274"/>
      <c r="O518" s="274"/>
      <c r="P518" s="274"/>
      <c r="Q518" s="431"/>
      <c r="R518" s="431"/>
      <c r="S518" s="431"/>
      <c r="T518" s="431"/>
      <c r="U518" s="431"/>
      <c r="V518" s="431"/>
      <c r="W518" s="431"/>
      <c r="X518" s="431"/>
      <c r="Y518" s="431"/>
      <c r="Z518" s="431"/>
      <c r="AA518" s="431"/>
      <c r="AB518" s="431"/>
      <c r="AC518" s="431"/>
      <c r="AD518" s="431"/>
      <c r="AE518" s="431"/>
      <c r="AF518" s="431"/>
      <c r="AG518" s="431"/>
      <c r="AH518" s="431"/>
      <c r="AI518" s="431"/>
      <c r="AJ518" s="431"/>
      <c r="AK518" s="431"/>
      <c r="AL518" s="431"/>
      <c r="AM518" s="431"/>
      <c r="AN518" s="431"/>
      <c r="AO518" s="431"/>
      <c r="AP518" s="431"/>
      <c r="AQ518" s="431"/>
      <c r="AR518" s="431"/>
      <c r="AS518" s="431"/>
      <c r="AT518" s="431"/>
      <c r="AU518" s="431"/>
      <c r="AV518" s="431"/>
      <c r="AW518" s="431"/>
      <c r="AX518" s="431"/>
      <c r="AY518" s="431"/>
      <c r="AZ518" s="431"/>
      <c r="BA518" s="431"/>
      <c r="BB518" s="431"/>
    </row>
    <row r="519" ht="15.0" customHeight="1">
      <c r="A519" s="431"/>
      <c r="B519" s="431"/>
      <c r="C519" s="431"/>
      <c r="D519" s="431"/>
      <c r="E519" s="431"/>
      <c r="F519" s="273"/>
      <c r="G519" s="274"/>
      <c r="H519" s="274"/>
      <c r="I519" s="274"/>
      <c r="J519" s="274"/>
      <c r="K519" s="274"/>
      <c r="L519" s="274"/>
      <c r="M519" s="274"/>
      <c r="N519" s="274"/>
      <c r="O519" s="274"/>
      <c r="P519" s="274"/>
      <c r="Q519" s="431"/>
      <c r="R519" s="431"/>
      <c r="S519" s="431"/>
      <c r="T519" s="431"/>
      <c r="U519" s="431"/>
      <c r="V519" s="431"/>
      <c r="W519" s="431"/>
      <c r="X519" s="431"/>
      <c r="Y519" s="431"/>
      <c r="Z519" s="431"/>
      <c r="AA519" s="431"/>
      <c r="AB519" s="431"/>
      <c r="AC519" s="431"/>
      <c r="AD519" s="431"/>
      <c r="AE519" s="431"/>
      <c r="AF519" s="431"/>
      <c r="AG519" s="431"/>
      <c r="AH519" s="431"/>
      <c r="AI519" s="431"/>
      <c r="AJ519" s="431"/>
      <c r="AK519" s="431"/>
      <c r="AL519" s="431"/>
      <c r="AM519" s="431"/>
      <c r="AN519" s="431"/>
      <c r="AO519" s="431"/>
      <c r="AP519" s="431"/>
      <c r="AQ519" s="431"/>
      <c r="AR519" s="431"/>
      <c r="AS519" s="431"/>
      <c r="AT519" s="431"/>
      <c r="AU519" s="431"/>
      <c r="AV519" s="431"/>
      <c r="AW519" s="431"/>
      <c r="AX519" s="431"/>
      <c r="AY519" s="431"/>
      <c r="AZ519" s="431"/>
      <c r="BA519" s="431"/>
      <c r="BB519" s="431"/>
    </row>
    <row r="520" ht="15.0" customHeight="1">
      <c r="A520" s="431"/>
      <c r="B520" s="431"/>
      <c r="C520" s="431"/>
      <c r="D520" s="431"/>
      <c r="E520" s="431"/>
      <c r="F520" s="273"/>
      <c r="G520" s="274"/>
      <c r="H520" s="274"/>
      <c r="I520" s="274"/>
      <c r="J520" s="274"/>
      <c r="K520" s="274"/>
      <c r="L520" s="274"/>
      <c r="M520" s="274"/>
      <c r="N520" s="274"/>
      <c r="O520" s="274"/>
      <c r="P520" s="274"/>
      <c r="Q520" s="431"/>
      <c r="R520" s="431"/>
      <c r="S520" s="431"/>
      <c r="T520" s="431"/>
      <c r="U520" s="431"/>
      <c r="V520" s="431"/>
      <c r="W520" s="431"/>
      <c r="X520" s="431"/>
      <c r="Y520" s="431"/>
      <c r="Z520" s="431"/>
      <c r="AA520" s="431"/>
      <c r="AB520" s="431"/>
      <c r="AC520" s="431"/>
      <c r="AD520" s="431"/>
      <c r="AE520" s="431"/>
      <c r="AF520" s="431"/>
      <c r="AG520" s="431"/>
      <c r="AH520" s="431"/>
      <c r="AI520" s="431"/>
      <c r="AJ520" s="431"/>
      <c r="AK520" s="431"/>
      <c r="AL520" s="431"/>
      <c r="AM520" s="431"/>
      <c r="AN520" s="431"/>
      <c r="AO520" s="431"/>
      <c r="AP520" s="431"/>
      <c r="AQ520" s="431"/>
      <c r="AR520" s="431"/>
      <c r="AS520" s="431"/>
      <c r="AT520" s="431"/>
      <c r="AU520" s="431"/>
      <c r="AV520" s="431"/>
      <c r="AW520" s="431"/>
      <c r="AX520" s="431"/>
      <c r="AY520" s="431"/>
      <c r="AZ520" s="431"/>
      <c r="BA520" s="431"/>
      <c r="BB520" s="431"/>
    </row>
    <row r="521" ht="15.0" customHeight="1">
      <c r="A521" s="431"/>
      <c r="B521" s="431"/>
      <c r="C521" s="431"/>
      <c r="D521" s="431"/>
      <c r="E521" s="431"/>
      <c r="F521" s="273"/>
      <c r="G521" s="274"/>
      <c r="H521" s="274"/>
      <c r="I521" s="274"/>
      <c r="J521" s="274"/>
      <c r="K521" s="274"/>
      <c r="L521" s="274"/>
      <c r="M521" s="274"/>
      <c r="N521" s="274"/>
      <c r="O521" s="274"/>
      <c r="P521" s="274"/>
      <c r="Q521" s="431"/>
      <c r="R521" s="431"/>
      <c r="S521" s="431"/>
      <c r="T521" s="431"/>
      <c r="U521" s="431"/>
      <c r="V521" s="431"/>
      <c r="W521" s="431"/>
      <c r="X521" s="431"/>
      <c r="Y521" s="431"/>
      <c r="Z521" s="431"/>
      <c r="AA521" s="431"/>
      <c r="AB521" s="431"/>
      <c r="AC521" s="431"/>
      <c r="AD521" s="431"/>
      <c r="AE521" s="431"/>
      <c r="AF521" s="431"/>
      <c r="AG521" s="431"/>
      <c r="AH521" s="431"/>
      <c r="AI521" s="431"/>
      <c r="AJ521" s="431"/>
      <c r="AK521" s="431"/>
      <c r="AL521" s="431"/>
      <c r="AM521" s="431"/>
      <c r="AN521" s="431"/>
      <c r="AO521" s="431"/>
      <c r="AP521" s="431"/>
      <c r="AQ521" s="431"/>
      <c r="AR521" s="431"/>
      <c r="AS521" s="431"/>
      <c r="AT521" s="431"/>
      <c r="AU521" s="431"/>
      <c r="AV521" s="431"/>
      <c r="AW521" s="431"/>
      <c r="AX521" s="431"/>
      <c r="AY521" s="431"/>
      <c r="AZ521" s="431"/>
      <c r="BA521" s="431"/>
      <c r="BB521" s="431"/>
    </row>
    <row r="522" ht="15.0" customHeight="1">
      <c r="A522" s="431"/>
      <c r="B522" s="431"/>
      <c r="C522" s="431"/>
      <c r="D522" s="431"/>
      <c r="E522" s="431"/>
      <c r="F522" s="273"/>
      <c r="G522" s="274"/>
      <c r="H522" s="274"/>
      <c r="I522" s="274"/>
      <c r="J522" s="274"/>
      <c r="K522" s="274"/>
      <c r="L522" s="274"/>
      <c r="M522" s="274"/>
      <c r="N522" s="274"/>
      <c r="O522" s="274"/>
      <c r="P522" s="274"/>
      <c r="Q522" s="431"/>
      <c r="R522" s="431"/>
      <c r="S522" s="431"/>
      <c r="T522" s="431"/>
      <c r="U522" s="431"/>
      <c r="V522" s="431"/>
      <c r="W522" s="431"/>
      <c r="X522" s="431"/>
      <c r="Y522" s="431"/>
      <c r="Z522" s="431"/>
      <c r="AA522" s="431"/>
      <c r="AB522" s="431"/>
      <c r="AC522" s="431"/>
      <c r="AD522" s="431"/>
      <c r="AE522" s="431"/>
      <c r="AF522" s="431"/>
      <c r="AG522" s="431"/>
      <c r="AH522" s="431"/>
      <c r="AI522" s="431"/>
      <c r="AJ522" s="431"/>
      <c r="AK522" s="431"/>
      <c r="AL522" s="431"/>
      <c r="AM522" s="431"/>
      <c r="AN522" s="431"/>
      <c r="AO522" s="431"/>
      <c r="AP522" s="431"/>
      <c r="AQ522" s="431"/>
      <c r="AR522" s="431"/>
      <c r="AS522" s="431"/>
      <c r="AT522" s="431"/>
      <c r="AU522" s="431"/>
      <c r="AV522" s="431"/>
      <c r="AW522" s="431"/>
      <c r="AX522" s="431"/>
      <c r="AY522" s="431"/>
      <c r="AZ522" s="431"/>
      <c r="BA522" s="431"/>
      <c r="BB522" s="431"/>
    </row>
    <row r="523" ht="15.0" customHeight="1">
      <c r="A523" s="431"/>
      <c r="B523" s="431"/>
      <c r="C523" s="431"/>
      <c r="D523" s="431"/>
      <c r="E523" s="431"/>
      <c r="F523" s="273"/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431"/>
      <c r="R523" s="431"/>
      <c r="S523" s="431"/>
      <c r="T523" s="431"/>
      <c r="U523" s="431"/>
      <c r="V523" s="431"/>
      <c r="W523" s="431"/>
      <c r="X523" s="431"/>
      <c r="Y523" s="431"/>
      <c r="Z523" s="431"/>
      <c r="AA523" s="431"/>
      <c r="AB523" s="431"/>
      <c r="AC523" s="431"/>
      <c r="AD523" s="431"/>
      <c r="AE523" s="431"/>
      <c r="AF523" s="431"/>
      <c r="AG523" s="431"/>
      <c r="AH523" s="431"/>
      <c r="AI523" s="431"/>
      <c r="AJ523" s="431"/>
      <c r="AK523" s="431"/>
      <c r="AL523" s="431"/>
      <c r="AM523" s="431"/>
      <c r="AN523" s="431"/>
      <c r="AO523" s="431"/>
      <c r="AP523" s="431"/>
      <c r="AQ523" s="431"/>
      <c r="AR523" s="431"/>
      <c r="AS523" s="431"/>
      <c r="AT523" s="431"/>
      <c r="AU523" s="431"/>
      <c r="AV523" s="431"/>
      <c r="AW523" s="431"/>
      <c r="AX523" s="431"/>
      <c r="AY523" s="431"/>
      <c r="AZ523" s="431"/>
      <c r="BA523" s="431"/>
      <c r="BB523" s="431"/>
    </row>
    <row r="524" ht="15.0" customHeight="1">
      <c r="A524" s="431"/>
      <c r="B524" s="431"/>
      <c r="C524" s="431"/>
      <c r="D524" s="431"/>
      <c r="E524" s="431"/>
      <c r="F524" s="273"/>
      <c r="G524" s="274"/>
      <c r="H524" s="274"/>
      <c r="I524" s="274"/>
      <c r="J524" s="274"/>
      <c r="K524" s="274"/>
      <c r="L524" s="274"/>
      <c r="M524" s="274"/>
      <c r="N524" s="274"/>
      <c r="O524" s="274"/>
      <c r="P524" s="274"/>
      <c r="Q524" s="431"/>
      <c r="R524" s="431"/>
      <c r="S524" s="431"/>
      <c r="T524" s="431"/>
      <c r="U524" s="431"/>
      <c r="V524" s="431"/>
      <c r="W524" s="431"/>
      <c r="X524" s="431"/>
      <c r="Y524" s="431"/>
      <c r="Z524" s="431"/>
      <c r="AA524" s="431"/>
      <c r="AB524" s="431"/>
      <c r="AC524" s="431"/>
      <c r="AD524" s="431"/>
      <c r="AE524" s="431"/>
      <c r="AF524" s="431"/>
      <c r="AG524" s="431"/>
      <c r="AH524" s="431"/>
      <c r="AI524" s="431"/>
      <c r="AJ524" s="431"/>
      <c r="AK524" s="431"/>
      <c r="AL524" s="431"/>
      <c r="AM524" s="431"/>
      <c r="AN524" s="431"/>
      <c r="AO524" s="431"/>
      <c r="AP524" s="431"/>
      <c r="AQ524" s="431"/>
      <c r="AR524" s="431"/>
      <c r="AS524" s="431"/>
      <c r="AT524" s="431"/>
      <c r="AU524" s="431"/>
      <c r="AV524" s="431"/>
      <c r="AW524" s="431"/>
      <c r="AX524" s="431"/>
      <c r="AY524" s="431"/>
      <c r="AZ524" s="431"/>
      <c r="BA524" s="431"/>
      <c r="BB524" s="431"/>
    </row>
    <row r="525" ht="15.0" customHeight="1">
      <c r="A525" s="431"/>
      <c r="B525" s="431"/>
      <c r="C525" s="431"/>
      <c r="D525" s="431"/>
      <c r="E525" s="431"/>
      <c r="F525" s="273"/>
      <c r="G525" s="274"/>
      <c r="H525" s="274"/>
      <c r="I525" s="274"/>
      <c r="J525" s="274"/>
      <c r="K525" s="274"/>
      <c r="L525" s="274"/>
      <c r="M525" s="274"/>
      <c r="N525" s="274"/>
      <c r="O525" s="274"/>
      <c r="P525" s="274"/>
      <c r="Q525" s="431"/>
      <c r="R525" s="431"/>
      <c r="S525" s="431"/>
      <c r="T525" s="431"/>
      <c r="U525" s="431"/>
      <c r="V525" s="431"/>
      <c r="W525" s="431"/>
      <c r="X525" s="431"/>
      <c r="Y525" s="431"/>
      <c r="Z525" s="431"/>
      <c r="AA525" s="431"/>
      <c r="AB525" s="431"/>
      <c r="AC525" s="431"/>
      <c r="AD525" s="431"/>
      <c r="AE525" s="431"/>
      <c r="AF525" s="431"/>
      <c r="AG525" s="431"/>
      <c r="AH525" s="431"/>
      <c r="AI525" s="431"/>
      <c r="AJ525" s="431"/>
      <c r="AK525" s="431"/>
      <c r="AL525" s="431"/>
      <c r="AM525" s="431"/>
      <c r="AN525" s="431"/>
      <c r="AO525" s="431"/>
      <c r="AP525" s="431"/>
      <c r="AQ525" s="431"/>
      <c r="AR525" s="431"/>
      <c r="AS525" s="431"/>
      <c r="AT525" s="431"/>
      <c r="AU525" s="431"/>
      <c r="AV525" s="431"/>
      <c r="AW525" s="431"/>
      <c r="AX525" s="431"/>
      <c r="AY525" s="431"/>
      <c r="AZ525" s="431"/>
      <c r="BA525" s="431"/>
      <c r="BB525" s="431"/>
    </row>
    <row r="526" ht="15.0" customHeight="1">
      <c r="A526" s="431"/>
      <c r="B526" s="431"/>
      <c r="C526" s="431"/>
      <c r="D526" s="431"/>
      <c r="E526" s="431"/>
      <c r="F526" s="273"/>
      <c r="G526" s="274"/>
      <c r="H526" s="274"/>
      <c r="I526" s="274"/>
      <c r="J526" s="274"/>
      <c r="K526" s="274"/>
      <c r="L526" s="274"/>
      <c r="M526" s="274"/>
      <c r="N526" s="274"/>
      <c r="O526" s="274"/>
      <c r="P526" s="274"/>
      <c r="Q526" s="431"/>
      <c r="R526" s="431"/>
      <c r="S526" s="431"/>
      <c r="T526" s="431"/>
      <c r="U526" s="431"/>
      <c r="V526" s="431"/>
      <c r="W526" s="431"/>
      <c r="X526" s="431"/>
      <c r="Y526" s="431"/>
      <c r="Z526" s="431"/>
      <c r="AA526" s="431"/>
      <c r="AB526" s="431"/>
      <c r="AC526" s="431"/>
      <c r="AD526" s="431"/>
      <c r="AE526" s="431"/>
      <c r="AF526" s="431"/>
      <c r="AG526" s="431"/>
      <c r="AH526" s="431"/>
      <c r="AI526" s="431"/>
      <c r="AJ526" s="431"/>
      <c r="AK526" s="431"/>
      <c r="AL526" s="431"/>
      <c r="AM526" s="431"/>
      <c r="AN526" s="431"/>
      <c r="AO526" s="431"/>
      <c r="AP526" s="431"/>
      <c r="AQ526" s="431"/>
      <c r="AR526" s="431"/>
      <c r="AS526" s="431"/>
      <c r="AT526" s="431"/>
      <c r="AU526" s="431"/>
      <c r="AV526" s="431"/>
      <c r="AW526" s="431"/>
      <c r="AX526" s="431"/>
      <c r="AY526" s="431"/>
      <c r="AZ526" s="431"/>
      <c r="BA526" s="431"/>
      <c r="BB526" s="431"/>
    </row>
    <row r="527" ht="15.0" customHeight="1">
      <c r="A527" s="431"/>
      <c r="B527" s="431"/>
      <c r="C527" s="431"/>
      <c r="D527" s="431"/>
      <c r="E527" s="431"/>
      <c r="F527" s="273"/>
      <c r="G527" s="274"/>
      <c r="H527" s="274"/>
      <c r="I527" s="274"/>
      <c r="J527" s="274"/>
      <c r="K527" s="274"/>
      <c r="L527" s="274"/>
      <c r="M527" s="274"/>
      <c r="N527" s="274"/>
      <c r="O527" s="274"/>
      <c r="P527" s="274"/>
      <c r="Q527" s="431"/>
      <c r="R527" s="431"/>
      <c r="S527" s="431"/>
      <c r="T527" s="431"/>
      <c r="U527" s="431"/>
      <c r="V527" s="431"/>
      <c r="W527" s="431"/>
      <c r="X527" s="431"/>
      <c r="Y527" s="431"/>
      <c r="Z527" s="431"/>
      <c r="AA527" s="431"/>
      <c r="AB527" s="431"/>
      <c r="AC527" s="431"/>
      <c r="AD527" s="431"/>
      <c r="AE527" s="431"/>
      <c r="AF527" s="431"/>
      <c r="AG527" s="431"/>
      <c r="AH527" s="431"/>
      <c r="AI527" s="431"/>
      <c r="AJ527" s="431"/>
      <c r="AK527" s="431"/>
      <c r="AL527" s="431"/>
      <c r="AM527" s="431"/>
      <c r="AN527" s="431"/>
      <c r="AO527" s="431"/>
      <c r="AP527" s="431"/>
      <c r="AQ527" s="431"/>
      <c r="AR527" s="431"/>
      <c r="AS527" s="431"/>
      <c r="AT527" s="431"/>
      <c r="AU527" s="431"/>
      <c r="AV527" s="431"/>
      <c r="AW527" s="431"/>
      <c r="AX527" s="431"/>
      <c r="AY527" s="431"/>
      <c r="AZ527" s="431"/>
      <c r="BA527" s="431"/>
      <c r="BB527" s="431"/>
    </row>
    <row r="528" ht="15.0" customHeight="1">
      <c r="A528" s="431"/>
      <c r="B528" s="431"/>
      <c r="C528" s="431"/>
      <c r="D528" s="431"/>
      <c r="E528" s="431"/>
      <c r="F528" s="273"/>
      <c r="G528" s="274"/>
      <c r="H528" s="274"/>
      <c r="I528" s="274"/>
      <c r="J528" s="274"/>
      <c r="K528" s="274"/>
      <c r="L528" s="274"/>
      <c r="M528" s="274"/>
      <c r="N528" s="274"/>
      <c r="O528" s="274"/>
      <c r="P528" s="274"/>
      <c r="Q528" s="431"/>
      <c r="R528" s="431"/>
      <c r="S528" s="431"/>
      <c r="T528" s="431"/>
      <c r="U528" s="431"/>
      <c r="V528" s="431"/>
      <c r="W528" s="431"/>
      <c r="X528" s="431"/>
      <c r="Y528" s="431"/>
      <c r="Z528" s="431"/>
      <c r="AA528" s="431"/>
      <c r="AB528" s="431"/>
      <c r="AC528" s="431"/>
      <c r="AD528" s="431"/>
      <c r="AE528" s="431"/>
      <c r="AF528" s="431"/>
      <c r="AG528" s="431"/>
      <c r="AH528" s="431"/>
      <c r="AI528" s="431"/>
      <c r="AJ528" s="431"/>
      <c r="AK528" s="431"/>
      <c r="AL528" s="431"/>
      <c r="AM528" s="431"/>
      <c r="AN528" s="431"/>
      <c r="AO528" s="431"/>
      <c r="AP528" s="431"/>
      <c r="AQ528" s="431"/>
      <c r="AR528" s="431"/>
      <c r="AS528" s="431"/>
      <c r="AT528" s="431"/>
      <c r="AU528" s="431"/>
      <c r="AV528" s="431"/>
      <c r="AW528" s="431"/>
      <c r="AX528" s="431"/>
      <c r="AY528" s="431"/>
      <c r="AZ528" s="431"/>
      <c r="BA528" s="431"/>
      <c r="BB528" s="431"/>
    </row>
    <row r="529" ht="15.0" customHeight="1">
      <c r="A529" s="431"/>
      <c r="B529" s="431"/>
      <c r="C529" s="431"/>
      <c r="D529" s="431"/>
      <c r="E529" s="431"/>
      <c r="F529" s="273"/>
      <c r="G529" s="274"/>
      <c r="H529" s="274"/>
      <c r="I529" s="274"/>
      <c r="J529" s="274"/>
      <c r="K529" s="274"/>
      <c r="L529" s="274"/>
      <c r="M529" s="274"/>
      <c r="N529" s="274"/>
      <c r="O529" s="274"/>
      <c r="P529" s="274"/>
      <c r="Q529" s="431"/>
      <c r="R529" s="431"/>
      <c r="S529" s="431"/>
      <c r="T529" s="431"/>
      <c r="U529" s="431"/>
      <c r="V529" s="431"/>
      <c r="W529" s="431"/>
      <c r="X529" s="431"/>
      <c r="Y529" s="431"/>
      <c r="Z529" s="431"/>
      <c r="AA529" s="431"/>
      <c r="AB529" s="431"/>
      <c r="AC529" s="431"/>
      <c r="AD529" s="431"/>
      <c r="AE529" s="431"/>
      <c r="AF529" s="431"/>
      <c r="AG529" s="431"/>
      <c r="AH529" s="431"/>
      <c r="AI529" s="431"/>
      <c r="AJ529" s="431"/>
      <c r="AK529" s="431"/>
      <c r="AL529" s="431"/>
      <c r="AM529" s="431"/>
      <c r="AN529" s="431"/>
      <c r="AO529" s="431"/>
      <c r="AP529" s="431"/>
      <c r="AQ529" s="431"/>
      <c r="AR529" s="431"/>
      <c r="AS529" s="431"/>
      <c r="AT529" s="431"/>
      <c r="AU529" s="431"/>
      <c r="AV529" s="431"/>
      <c r="AW529" s="431"/>
      <c r="AX529" s="431"/>
      <c r="AY529" s="431"/>
      <c r="AZ529" s="431"/>
      <c r="BA529" s="431"/>
      <c r="BB529" s="431"/>
    </row>
    <row r="530" ht="15.0" customHeight="1">
      <c r="A530" s="431"/>
      <c r="B530" s="431"/>
      <c r="C530" s="431"/>
      <c r="D530" s="431"/>
      <c r="E530" s="431"/>
      <c r="F530" s="273"/>
      <c r="G530" s="274"/>
      <c r="H530" s="274"/>
      <c r="I530" s="274"/>
      <c r="J530" s="274"/>
      <c r="K530" s="274"/>
      <c r="L530" s="274"/>
      <c r="M530" s="274"/>
      <c r="N530" s="274"/>
      <c r="O530" s="274"/>
      <c r="P530" s="274"/>
      <c r="Q530" s="431"/>
      <c r="R530" s="431"/>
      <c r="S530" s="431"/>
      <c r="T530" s="431"/>
      <c r="U530" s="431"/>
      <c r="V530" s="431"/>
      <c r="W530" s="431"/>
      <c r="X530" s="431"/>
      <c r="Y530" s="431"/>
      <c r="Z530" s="431"/>
      <c r="AA530" s="431"/>
      <c r="AB530" s="431"/>
      <c r="AC530" s="431"/>
      <c r="AD530" s="431"/>
      <c r="AE530" s="431"/>
      <c r="AF530" s="431"/>
      <c r="AG530" s="431"/>
      <c r="AH530" s="431"/>
      <c r="AI530" s="431"/>
      <c r="AJ530" s="431"/>
      <c r="AK530" s="431"/>
      <c r="AL530" s="431"/>
      <c r="AM530" s="431"/>
      <c r="AN530" s="431"/>
      <c r="AO530" s="431"/>
      <c r="AP530" s="431"/>
      <c r="AQ530" s="431"/>
      <c r="AR530" s="431"/>
      <c r="AS530" s="431"/>
      <c r="AT530" s="431"/>
      <c r="AU530" s="431"/>
      <c r="AV530" s="431"/>
      <c r="AW530" s="431"/>
      <c r="AX530" s="431"/>
      <c r="AY530" s="431"/>
      <c r="AZ530" s="431"/>
      <c r="BA530" s="431"/>
      <c r="BB530" s="431"/>
    </row>
    <row r="531" ht="15.0" customHeight="1">
      <c r="A531" s="431"/>
      <c r="B531" s="431"/>
      <c r="C531" s="431"/>
      <c r="D531" s="431"/>
      <c r="E531" s="431"/>
      <c r="F531" s="273"/>
      <c r="G531" s="274"/>
      <c r="H531" s="274"/>
      <c r="I531" s="274"/>
      <c r="J531" s="274"/>
      <c r="K531" s="274"/>
      <c r="L531" s="274"/>
      <c r="M531" s="274"/>
      <c r="N531" s="274"/>
      <c r="O531" s="274"/>
      <c r="P531" s="274"/>
      <c r="Q531" s="431"/>
      <c r="R531" s="431"/>
      <c r="S531" s="431"/>
      <c r="T531" s="431"/>
      <c r="U531" s="431"/>
      <c r="V531" s="431"/>
      <c r="W531" s="431"/>
      <c r="X531" s="431"/>
      <c r="Y531" s="431"/>
      <c r="Z531" s="431"/>
      <c r="AA531" s="431"/>
      <c r="AB531" s="431"/>
      <c r="AC531" s="431"/>
      <c r="AD531" s="431"/>
      <c r="AE531" s="431"/>
      <c r="AF531" s="431"/>
      <c r="AG531" s="431"/>
      <c r="AH531" s="431"/>
      <c r="AI531" s="431"/>
      <c r="AJ531" s="431"/>
      <c r="AK531" s="431"/>
      <c r="AL531" s="431"/>
      <c r="AM531" s="431"/>
      <c r="AN531" s="431"/>
      <c r="AO531" s="431"/>
      <c r="AP531" s="431"/>
      <c r="AQ531" s="431"/>
      <c r="AR531" s="431"/>
      <c r="AS531" s="431"/>
      <c r="AT531" s="431"/>
      <c r="AU531" s="431"/>
      <c r="AV531" s="431"/>
      <c r="AW531" s="431"/>
      <c r="AX531" s="431"/>
      <c r="AY531" s="431"/>
      <c r="AZ531" s="431"/>
      <c r="BA531" s="431"/>
      <c r="BB531" s="431"/>
    </row>
    <row r="532" ht="15.0" customHeight="1">
      <c r="A532" s="431"/>
      <c r="B532" s="431"/>
      <c r="C532" s="431"/>
      <c r="D532" s="431"/>
      <c r="E532" s="431"/>
      <c r="F532" s="273"/>
      <c r="G532" s="274"/>
      <c r="H532" s="274"/>
      <c r="I532" s="274"/>
      <c r="J532" s="274"/>
      <c r="K532" s="274"/>
      <c r="L532" s="274"/>
      <c r="M532" s="274"/>
      <c r="N532" s="274"/>
      <c r="O532" s="274"/>
      <c r="P532" s="274"/>
      <c r="Q532" s="431"/>
      <c r="R532" s="431"/>
      <c r="S532" s="431"/>
      <c r="T532" s="431"/>
      <c r="U532" s="431"/>
      <c r="V532" s="431"/>
      <c r="W532" s="431"/>
      <c r="X532" s="431"/>
      <c r="Y532" s="431"/>
      <c r="Z532" s="431"/>
      <c r="AA532" s="431"/>
      <c r="AB532" s="431"/>
      <c r="AC532" s="431"/>
      <c r="AD532" s="431"/>
      <c r="AE532" s="431"/>
      <c r="AF532" s="431"/>
      <c r="AG532" s="431"/>
      <c r="AH532" s="431"/>
      <c r="AI532" s="431"/>
      <c r="AJ532" s="431"/>
      <c r="AK532" s="431"/>
      <c r="AL532" s="431"/>
      <c r="AM532" s="431"/>
      <c r="AN532" s="431"/>
      <c r="AO532" s="431"/>
      <c r="AP532" s="431"/>
      <c r="AQ532" s="431"/>
      <c r="AR532" s="431"/>
      <c r="AS532" s="431"/>
      <c r="AT532" s="431"/>
      <c r="AU532" s="431"/>
      <c r="AV532" s="431"/>
      <c r="AW532" s="431"/>
      <c r="AX532" s="431"/>
      <c r="AY532" s="431"/>
      <c r="AZ532" s="431"/>
      <c r="BA532" s="431"/>
      <c r="BB532" s="431"/>
    </row>
    <row r="533" ht="15.0" customHeight="1">
      <c r="A533" s="431"/>
      <c r="B533" s="431"/>
      <c r="C533" s="431"/>
      <c r="D533" s="431"/>
      <c r="E533" s="431"/>
      <c r="F533" s="273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431"/>
      <c r="R533" s="431"/>
      <c r="S533" s="431"/>
      <c r="T533" s="431"/>
      <c r="U533" s="431"/>
      <c r="V533" s="431"/>
      <c r="W533" s="431"/>
      <c r="X533" s="431"/>
      <c r="Y533" s="431"/>
      <c r="Z533" s="431"/>
      <c r="AA533" s="431"/>
      <c r="AB533" s="431"/>
      <c r="AC533" s="431"/>
      <c r="AD533" s="431"/>
      <c r="AE533" s="431"/>
      <c r="AF533" s="431"/>
      <c r="AG533" s="431"/>
      <c r="AH533" s="431"/>
      <c r="AI533" s="431"/>
      <c r="AJ533" s="431"/>
      <c r="AK533" s="431"/>
      <c r="AL533" s="431"/>
      <c r="AM533" s="431"/>
      <c r="AN533" s="431"/>
      <c r="AO533" s="431"/>
      <c r="AP533" s="431"/>
      <c r="AQ533" s="431"/>
      <c r="AR533" s="431"/>
      <c r="AS533" s="431"/>
      <c r="AT533" s="431"/>
      <c r="AU533" s="431"/>
      <c r="AV533" s="431"/>
      <c r="AW533" s="431"/>
      <c r="AX533" s="431"/>
      <c r="AY533" s="431"/>
      <c r="AZ533" s="431"/>
      <c r="BA533" s="431"/>
      <c r="BB533" s="431"/>
    </row>
    <row r="534" ht="15.0" customHeight="1">
      <c r="A534" s="431"/>
      <c r="B534" s="431"/>
      <c r="C534" s="431"/>
      <c r="D534" s="431"/>
      <c r="E534" s="431"/>
      <c r="F534" s="273"/>
      <c r="G534" s="274"/>
      <c r="H534" s="274"/>
      <c r="I534" s="274"/>
      <c r="J534" s="274"/>
      <c r="K534" s="274"/>
      <c r="L534" s="274"/>
      <c r="M534" s="274"/>
      <c r="N534" s="274"/>
      <c r="O534" s="274"/>
      <c r="P534" s="274"/>
      <c r="Q534" s="431"/>
      <c r="R534" s="431"/>
      <c r="S534" s="431"/>
      <c r="T534" s="431"/>
      <c r="U534" s="431"/>
      <c r="V534" s="431"/>
      <c r="W534" s="431"/>
      <c r="X534" s="431"/>
      <c r="Y534" s="431"/>
      <c r="Z534" s="431"/>
      <c r="AA534" s="431"/>
      <c r="AB534" s="431"/>
      <c r="AC534" s="431"/>
      <c r="AD534" s="431"/>
      <c r="AE534" s="431"/>
      <c r="AF534" s="431"/>
      <c r="AG534" s="431"/>
      <c r="AH534" s="431"/>
      <c r="AI534" s="431"/>
      <c r="AJ534" s="431"/>
      <c r="AK534" s="431"/>
      <c r="AL534" s="431"/>
      <c r="AM534" s="431"/>
      <c r="AN534" s="431"/>
      <c r="AO534" s="431"/>
      <c r="AP534" s="431"/>
      <c r="AQ534" s="431"/>
      <c r="AR534" s="431"/>
      <c r="AS534" s="431"/>
      <c r="AT534" s="431"/>
      <c r="AU534" s="431"/>
      <c r="AV534" s="431"/>
      <c r="AW534" s="431"/>
      <c r="AX534" s="431"/>
      <c r="AY534" s="431"/>
      <c r="AZ534" s="431"/>
      <c r="BA534" s="431"/>
      <c r="BB534" s="431"/>
    </row>
    <row r="535" ht="15.0" customHeight="1">
      <c r="A535" s="431"/>
      <c r="B535" s="431"/>
      <c r="C535" s="431"/>
      <c r="D535" s="431"/>
      <c r="E535" s="431"/>
      <c r="F535" s="273"/>
      <c r="G535" s="274"/>
      <c r="H535" s="274"/>
      <c r="I535" s="274"/>
      <c r="J535" s="274"/>
      <c r="K535" s="274"/>
      <c r="L535" s="274"/>
      <c r="M535" s="274"/>
      <c r="N535" s="274"/>
      <c r="O535" s="274"/>
      <c r="P535" s="274"/>
      <c r="Q535" s="431"/>
      <c r="R535" s="431"/>
      <c r="S535" s="431"/>
      <c r="T535" s="431"/>
      <c r="U535" s="431"/>
      <c r="V535" s="431"/>
      <c r="W535" s="431"/>
      <c r="X535" s="431"/>
      <c r="Y535" s="431"/>
      <c r="Z535" s="431"/>
      <c r="AA535" s="431"/>
      <c r="AB535" s="431"/>
      <c r="AC535" s="431"/>
      <c r="AD535" s="431"/>
      <c r="AE535" s="431"/>
      <c r="AF535" s="431"/>
      <c r="AG535" s="431"/>
      <c r="AH535" s="431"/>
      <c r="AI535" s="431"/>
      <c r="AJ535" s="431"/>
      <c r="AK535" s="431"/>
      <c r="AL535" s="431"/>
      <c r="AM535" s="431"/>
      <c r="AN535" s="431"/>
      <c r="AO535" s="431"/>
      <c r="AP535" s="431"/>
      <c r="AQ535" s="431"/>
      <c r="AR535" s="431"/>
      <c r="AS535" s="431"/>
      <c r="AT535" s="431"/>
      <c r="AU535" s="431"/>
      <c r="AV535" s="431"/>
      <c r="AW535" s="431"/>
      <c r="AX535" s="431"/>
      <c r="AY535" s="431"/>
      <c r="AZ535" s="431"/>
      <c r="BA535" s="431"/>
      <c r="BB535" s="431"/>
    </row>
    <row r="536" ht="15.0" customHeight="1">
      <c r="A536" s="431"/>
      <c r="B536" s="431"/>
      <c r="C536" s="431"/>
      <c r="D536" s="431"/>
      <c r="E536" s="431"/>
      <c r="F536" s="273"/>
      <c r="G536" s="274"/>
      <c r="H536" s="274"/>
      <c r="I536" s="274"/>
      <c r="J536" s="274"/>
      <c r="K536" s="274"/>
      <c r="L536" s="274"/>
      <c r="M536" s="274"/>
      <c r="N536" s="274"/>
      <c r="O536" s="274"/>
      <c r="P536" s="274"/>
      <c r="Q536" s="431"/>
      <c r="R536" s="431"/>
      <c r="S536" s="431"/>
      <c r="T536" s="431"/>
      <c r="U536" s="431"/>
      <c r="V536" s="431"/>
      <c r="W536" s="431"/>
      <c r="X536" s="431"/>
      <c r="Y536" s="431"/>
      <c r="Z536" s="431"/>
      <c r="AA536" s="431"/>
      <c r="AB536" s="431"/>
      <c r="AC536" s="431"/>
      <c r="AD536" s="431"/>
      <c r="AE536" s="431"/>
      <c r="AF536" s="431"/>
      <c r="AG536" s="431"/>
      <c r="AH536" s="431"/>
      <c r="AI536" s="431"/>
      <c r="AJ536" s="431"/>
      <c r="AK536" s="431"/>
      <c r="AL536" s="431"/>
      <c r="AM536" s="431"/>
      <c r="AN536" s="431"/>
      <c r="AO536" s="431"/>
      <c r="AP536" s="431"/>
      <c r="AQ536" s="431"/>
      <c r="AR536" s="431"/>
      <c r="AS536" s="431"/>
      <c r="AT536" s="431"/>
      <c r="AU536" s="431"/>
      <c r="AV536" s="431"/>
      <c r="AW536" s="431"/>
      <c r="AX536" s="431"/>
      <c r="AY536" s="431"/>
      <c r="AZ536" s="431"/>
      <c r="BA536" s="431"/>
      <c r="BB536" s="431"/>
    </row>
    <row r="537" ht="15.0" customHeight="1">
      <c r="A537" s="431"/>
      <c r="B537" s="431"/>
      <c r="C537" s="431"/>
      <c r="D537" s="431"/>
      <c r="E537" s="431"/>
      <c r="F537" s="273"/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431"/>
      <c r="R537" s="431"/>
      <c r="S537" s="431"/>
      <c r="T537" s="431"/>
      <c r="U537" s="431"/>
      <c r="V537" s="431"/>
      <c r="W537" s="431"/>
      <c r="X537" s="431"/>
      <c r="Y537" s="431"/>
      <c r="Z537" s="431"/>
      <c r="AA537" s="431"/>
      <c r="AB537" s="431"/>
      <c r="AC537" s="431"/>
      <c r="AD537" s="431"/>
      <c r="AE537" s="431"/>
      <c r="AF537" s="431"/>
      <c r="AG537" s="431"/>
      <c r="AH537" s="431"/>
      <c r="AI537" s="431"/>
      <c r="AJ537" s="431"/>
      <c r="AK537" s="431"/>
      <c r="AL537" s="431"/>
      <c r="AM537" s="431"/>
      <c r="AN537" s="431"/>
      <c r="AO537" s="431"/>
      <c r="AP537" s="431"/>
      <c r="AQ537" s="431"/>
      <c r="AR537" s="431"/>
      <c r="AS537" s="431"/>
      <c r="AT537" s="431"/>
      <c r="AU537" s="431"/>
      <c r="AV537" s="431"/>
      <c r="AW537" s="431"/>
      <c r="AX537" s="431"/>
      <c r="AY537" s="431"/>
      <c r="AZ537" s="431"/>
      <c r="BA537" s="431"/>
      <c r="BB537" s="431"/>
    </row>
    <row r="538" ht="15.0" customHeight="1">
      <c r="A538" s="431"/>
      <c r="B538" s="431"/>
      <c r="C538" s="431"/>
      <c r="D538" s="431"/>
      <c r="E538" s="431"/>
      <c r="F538" s="273"/>
      <c r="G538" s="274"/>
      <c r="H538" s="274"/>
      <c r="I538" s="274"/>
      <c r="J538" s="274"/>
      <c r="K538" s="274"/>
      <c r="L538" s="274"/>
      <c r="M538" s="274"/>
      <c r="N538" s="274"/>
      <c r="O538" s="274"/>
      <c r="P538" s="274"/>
      <c r="Q538" s="431"/>
      <c r="R538" s="431"/>
      <c r="S538" s="431"/>
      <c r="T538" s="431"/>
      <c r="U538" s="431"/>
      <c r="V538" s="431"/>
      <c r="W538" s="431"/>
      <c r="X538" s="431"/>
      <c r="Y538" s="431"/>
      <c r="Z538" s="431"/>
      <c r="AA538" s="431"/>
      <c r="AB538" s="431"/>
      <c r="AC538" s="431"/>
      <c r="AD538" s="431"/>
      <c r="AE538" s="431"/>
      <c r="AF538" s="431"/>
      <c r="AG538" s="431"/>
      <c r="AH538" s="431"/>
      <c r="AI538" s="431"/>
      <c r="AJ538" s="431"/>
      <c r="AK538" s="431"/>
      <c r="AL538" s="431"/>
      <c r="AM538" s="431"/>
      <c r="AN538" s="431"/>
      <c r="AO538" s="431"/>
      <c r="AP538" s="431"/>
      <c r="AQ538" s="431"/>
      <c r="AR538" s="431"/>
      <c r="AS538" s="431"/>
      <c r="AT538" s="431"/>
      <c r="AU538" s="431"/>
      <c r="AV538" s="431"/>
      <c r="AW538" s="431"/>
      <c r="AX538" s="431"/>
      <c r="AY538" s="431"/>
      <c r="AZ538" s="431"/>
      <c r="BA538" s="431"/>
      <c r="BB538" s="431"/>
    </row>
    <row r="539" ht="15.0" customHeight="1">
      <c r="A539" s="431"/>
      <c r="B539" s="431"/>
      <c r="C539" s="431"/>
      <c r="D539" s="431"/>
      <c r="E539" s="431"/>
      <c r="F539" s="273"/>
      <c r="G539" s="274"/>
      <c r="H539" s="274"/>
      <c r="I539" s="274"/>
      <c r="J539" s="274"/>
      <c r="K539" s="274"/>
      <c r="L539" s="274"/>
      <c r="M539" s="274"/>
      <c r="N539" s="274"/>
      <c r="O539" s="274"/>
      <c r="P539" s="274"/>
      <c r="Q539" s="431"/>
      <c r="R539" s="431"/>
      <c r="S539" s="431"/>
      <c r="T539" s="431"/>
      <c r="U539" s="431"/>
      <c r="V539" s="431"/>
      <c r="W539" s="431"/>
      <c r="X539" s="431"/>
      <c r="Y539" s="431"/>
      <c r="Z539" s="431"/>
      <c r="AA539" s="431"/>
      <c r="AB539" s="431"/>
      <c r="AC539" s="431"/>
      <c r="AD539" s="431"/>
      <c r="AE539" s="431"/>
      <c r="AF539" s="431"/>
      <c r="AG539" s="431"/>
      <c r="AH539" s="431"/>
      <c r="AI539" s="431"/>
      <c r="AJ539" s="431"/>
      <c r="AK539" s="431"/>
      <c r="AL539" s="431"/>
      <c r="AM539" s="431"/>
      <c r="AN539" s="431"/>
      <c r="AO539" s="431"/>
      <c r="AP539" s="431"/>
      <c r="AQ539" s="431"/>
      <c r="AR539" s="431"/>
      <c r="AS539" s="431"/>
      <c r="AT539" s="431"/>
      <c r="AU539" s="431"/>
      <c r="AV539" s="431"/>
      <c r="AW539" s="431"/>
      <c r="AX539" s="431"/>
      <c r="AY539" s="431"/>
      <c r="AZ539" s="431"/>
      <c r="BA539" s="431"/>
      <c r="BB539" s="431"/>
    </row>
    <row r="540" ht="15.0" customHeight="1">
      <c r="A540" s="431"/>
      <c r="B540" s="431"/>
      <c r="C540" s="431"/>
      <c r="D540" s="431"/>
      <c r="E540" s="431"/>
      <c r="F540" s="273"/>
      <c r="G540" s="274"/>
      <c r="H540" s="274"/>
      <c r="I540" s="274"/>
      <c r="J540" s="274"/>
      <c r="K540" s="274"/>
      <c r="L540" s="274"/>
      <c r="M540" s="274"/>
      <c r="N540" s="274"/>
      <c r="O540" s="274"/>
      <c r="P540" s="274"/>
      <c r="Q540" s="431"/>
      <c r="R540" s="431"/>
      <c r="S540" s="431"/>
      <c r="T540" s="431"/>
      <c r="U540" s="431"/>
      <c r="V540" s="431"/>
      <c r="W540" s="431"/>
      <c r="X540" s="431"/>
      <c r="Y540" s="431"/>
      <c r="Z540" s="431"/>
      <c r="AA540" s="431"/>
      <c r="AB540" s="431"/>
      <c r="AC540" s="431"/>
      <c r="AD540" s="431"/>
      <c r="AE540" s="431"/>
      <c r="AF540" s="431"/>
      <c r="AG540" s="431"/>
      <c r="AH540" s="431"/>
      <c r="AI540" s="431"/>
      <c r="AJ540" s="431"/>
      <c r="AK540" s="431"/>
      <c r="AL540" s="431"/>
      <c r="AM540" s="431"/>
      <c r="AN540" s="431"/>
      <c r="AO540" s="431"/>
      <c r="AP540" s="431"/>
      <c r="AQ540" s="431"/>
      <c r="AR540" s="431"/>
      <c r="AS540" s="431"/>
      <c r="AT540" s="431"/>
      <c r="AU540" s="431"/>
      <c r="AV540" s="431"/>
      <c r="AW540" s="431"/>
      <c r="AX540" s="431"/>
      <c r="AY540" s="431"/>
      <c r="AZ540" s="431"/>
      <c r="BA540" s="431"/>
      <c r="BB540" s="431"/>
    </row>
    <row r="541" ht="15.0" customHeight="1">
      <c r="A541" s="431"/>
      <c r="B541" s="431"/>
      <c r="C541" s="431"/>
      <c r="D541" s="431"/>
      <c r="E541" s="431"/>
      <c r="F541" s="273"/>
      <c r="G541" s="274"/>
      <c r="H541" s="274"/>
      <c r="I541" s="274"/>
      <c r="J541" s="274"/>
      <c r="K541" s="274"/>
      <c r="L541" s="274"/>
      <c r="M541" s="274"/>
      <c r="N541" s="274"/>
      <c r="O541" s="274"/>
      <c r="P541" s="274"/>
      <c r="Q541" s="431"/>
      <c r="R541" s="431"/>
      <c r="S541" s="431"/>
      <c r="T541" s="431"/>
      <c r="U541" s="431"/>
      <c r="V541" s="431"/>
      <c r="W541" s="431"/>
      <c r="X541" s="431"/>
      <c r="Y541" s="431"/>
      <c r="Z541" s="431"/>
      <c r="AA541" s="431"/>
      <c r="AB541" s="431"/>
      <c r="AC541" s="431"/>
      <c r="AD541" s="431"/>
      <c r="AE541" s="431"/>
      <c r="AF541" s="431"/>
      <c r="AG541" s="431"/>
      <c r="AH541" s="431"/>
      <c r="AI541" s="431"/>
      <c r="AJ541" s="431"/>
      <c r="AK541" s="431"/>
      <c r="AL541" s="431"/>
      <c r="AM541" s="431"/>
      <c r="AN541" s="431"/>
      <c r="AO541" s="431"/>
      <c r="AP541" s="431"/>
      <c r="AQ541" s="431"/>
      <c r="AR541" s="431"/>
      <c r="AS541" s="431"/>
      <c r="AT541" s="431"/>
      <c r="AU541" s="431"/>
      <c r="AV541" s="431"/>
      <c r="AW541" s="431"/>
      <c r="AX541" s="431"/>
      <c r="AY541" s="431"/>
      <c r="AZ541" s="431"/>
      <c r="BA541" s="431"/>
      <c r="BB541" s="431"/>
    </row>
    <row r="542" ht="15.0" customHeight="1">
      <c r="A542" s="431"/>
      <c r="B542" s="431"/>
      <c r="C542" s="431"/>
      <c r="D542" s="431"/>
      <c r="E542" s="431"/>
      <c r="F542" s="273"/>
      <c r="G542" s="274"/>
      <c r="H542" s="274"/>
      <c r="I542" s="274"/>
      <c r="J542" s="274"/>
      <c r="K542" s="274"/>
      <c r="L542" s="274"/>
      <c r="M542" s="274"/>
      <c r="N542" s="274"/>
      <c r="O542" s="274"/>
      <c r="P542" s="274"/>
      <c r="Q542" s="431"/>
      <c r="R542" s="431"/>
      <c r="S542" s="431"/>
      <c r="T542" s="431"/>
      <c r="U542" s="431"/>
      <c r="V542" s="431"/>
      <c r="W542" s="431"/>
      <c r="X542" s="431"/>
      <c r="Y542" s="431"/>
      <c r="Z542" s="431"/>
      <c r="AA542" s="431"/>
      <c r="AB542" s="431"/>
      <c r="AC542" s="431"/>
      <c r="AD542" s="431"/>
      <c r="AE542" s="431"/>
      <c r="AF542" s="431"/>
      <c r="AG542" s="431"/>
      <c r="AH542" s="431"/>
      <c r="AI542" s="431"/>
      <c r="AJ542" s="431"/>
      <c r="AK542" s="431"/>
      <c r="AL542" s="431"/>
      <c r="AM542" s="431"/>
      <c r="AN542" s="431"/>
      <c r="AO542" s="431"/>
      <c r="AP542" s="431"/>
      <c r="AQ542" s="431"/>
      <c r="AR542" s="431"/>
      <c r="AS542" s="431"/>
      <c r="AT542" s="431"/>
      <c r="AU542" s="431"/>
      <c r="AV542" s="431"/>
      <c r="AW542" s="431"/>
      <c r="AX542" s="431"/>
      <c r="AY542" s="431"/>
      <c r="AZ542" s="431"/>
      <c r="BA542" s="431"/>
      <c r="BB542" s="431"/>
    </row>
    <row r="543" ht="15.0" customHeight="1">
      <c r="A543" s="431"/>
      <c r="B543" s="431"/>
      <c r="C543" s="431"/>
      <c r="D543" s="431"/>
      <c r="E543" s="431"/>
      <c r="F543" s="273"/>
      <c r="G543" s="274"/>
      <c r="H543" s="274"/>
      <c r="I543" s="274"/>
      <c r="J543" s="274"/>
      <c r="K543" s="274"/>
      <c r="L543" s="274"/>
      <c r="M543" s="274"/>
      <c r="N543" s="274"/>
      <c r="O543" s="274"/>
      <c r="P543" s="274"/>
      <c r="Q543" s="431"/>
      <c r="R543" s="431"/>
      <c r="S543" s="431"/>
      <c r="T543" s="431"/>
      <c r="U543" s="431"/>
      <c r="V543" s="431"/>
      <c r="W543" s="431"/>
      <c r="X543" s="431"/>
      <c r="Y543" s="431"/>
      <c r="Z543" s="431"/>
      <c r="AA543" s="431"/>
      <c r="AB543" s="431"/>
      <c r="AC543" s="431"/>
      <c r="AD543" s="431"/>
      <c r="AE543" s="431"/>
      <c r="AF543" s="431"/>
      <c r="AG543" s="431"/>
      <c r="AH543" s="431"/>
      <c r="AI543" s="431"/>
      <c r="AJ543" s="431"/>
      <c r="AK543" s="431"/>
      <c r="AL543" s="431"/>
      <c r="AM543" s="431"/>
      <c r="AN543" s="431"/>
      <c r="AO543" s="431"/>
      <c r="AP543" s="431"/>
      <c r="AQ543" s="431"/>
      <c r="AR543" s="431"/>
      <c r="AS543" s="431"/>
      <c r="AT543" s="431"/>
      <c r="AU543" s="431"/>
      <c r="AV543" s="431"/>
      <c r="AW543" s="431"/>
      <c r="AX543" s="431"/>
      <c r="AY543" s="431"/>
      <c r="AZ543" s="431"/>
      <c r="BA543" s="431"/>
      <c r="BB543" s="431"/>
    </row>
    <row r="544" ht="15.0" customHeight="1">
      <c r="A544" s="431"/>
      <c r="B544" s="431"/>
      <c r="C544" s="431"/>
      <c r="D544" s="431"/>
      <c r="E544" s="431"/>
      <c r="F544" s="273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431"/>
      <c r="R544" s="431"/>
      <c r="S544" s="431"/>
      <c r="T544" s="431"/>
      <c r="U544" s="431"/>
      <c r="V544" s="431"/>
      <c r="W544" s="431"/>
      <c r="X544" s="431"/>
      <c r="Y544" s="431"/>
      <c r="Z544" s="431"/>
      <c r="AA544" s="431"/>
      <c r="AB544" s="431"/>
      <c r="AC544" s="431"/>
      <c r="AD544" s="431"/>
      <c r="AE544" s="431"/>
      <c r="AF544" s="431"/>
      <c r="AG544" s="431"/>
      <c r="AH544" s="431"/>
      <c r="AI544" s="431"/>
      <c r="AJ544" s="431"/>
      <c r="AK544" s="431"/>
      <c r="AL544" s="431"/>
      <c r="AM544" s="431"/>
      <c r="AN544" s="431"/>
      <c r="AO544" s="431"/>
      <c r="AP544" s="431"/>
      <c r="AQ544" s="431"/>
      <c r="AR544" s="431"/>
      <c r="AS544" s="431"/>
      <c r="AT544" s="431"/>
      <c r="AU544" s="431"/>
      <c r="AV544" s="431"/>
      <c r="AW544" s="431"/>
      <c r="AX544" s="431"/>
      <c r="AY544" s="431"/>
      <c r="AZ544" s="431"/>
      <c r="BA544" s="431"/>
      <c r="BB544" s="431"/>
    </row>
    <row r="545" ht="15.0" customHeight="1">
      <c r="A545" s="431"/>
      <c r="B545" s="431"/>
      <c r="C545" s="431"/>
      <c r="D545" s="431"/>
      <c r="E545" s="431"/>
      <c r="F545" s="273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431"/>
      <c r="R545" s="431"/>
      <c r="S545" s="431"/>
      <c r="T545" s="431"/>
      <c r="U545" s="431"/>
      <c r="V545" s="431"/>
      <c r="W545" s="431"/>
      <c r="X545" s="431"/>
      <c r="Y545" s="431"/>
      <c r="Z545" s="431"/>
      <c r="AA545" s="431"/>
      <c r="AB545" s="431"/>
      <c r="AC545" s="431"/>
      <c r="AD545" s="431"/>
      <c r="AE545" s="431"/>
      <c r="AF545" s="431"/>
      <c r="AG545" s="431"/>
      <c r="AH545" s="431"/>
      <c r="AI545" s="431"/>
      <c r="AJ545" s="431"/>
      <c r="AK545" s="431"/>
      <c r="AL545" s="431"/>
      <c r="AM545" s="431"/>
      <c r="AN545" s="431"/>
      <c r="AO545" s="431"/>
      <c r="AP545" s="431"/>
      <c r="AQ545" s="431"/>
      <c r="AR545" s="431"/>
      <c r="AS545" s="431"/>
      <c r="AT545" s="431"/>
      <c r="AU545" s="431"/>
      <c r="AV545" s="431"/>
      <c r="AW545" s="431"/>
      <c r="AX545" s="431"/>
      <c r="AY545" s="431"/>
      <c r="AZ545" s="431"/>
      <c r="BA545" s="431"/>
      <c r="BB545" s="431"/>
    </row>
    <row r="546" ht="15.0" customHeight="1">
      <c r="A546" s="431"/>
      <c r="B546" s="431"/>
      <c r="C546" s="431"/>
      <c r="D546" s="431"/>
      <c r="E546" s="431"/>
      <c r="F546" s="273"/>
      <c r="G546" s="274"/>
      <c r="H546" s="274"/>
      <c r="I546" s="274"/>
      <c r="J546" s="274"/>
      <c r="K546" s="274"/>
      <c r="L546" s="274"/>
      <c r="M546" s="274"/>
      <c r="N546" s="274"/>
      <c r="O546" s="274"/>
      <c r="P546" s="274"/>
      <c r="Q546" s="431"/>
      <c r="R546" s="431"/>
      <c r="S546" s="431"/>
      <c r="T546" s="431"/>
      <c r="U546" s="431"/>
      <c r="V546" s="431"/>
      <c r="W546" s="431"/>
      <c r="X546" s="431"/>
      <c r="Y546" s="431"/>
      <c r="Z546" s="431"/>
      <c r="AA546" s="431"/>
      <c r="AB546" s="431"/>
      <c r="AC546" s="431"/>
      <c r="AD546" s="431"/>
      <c r="AE546" s="431"/>
      <c r="AF546" s="431"/>
      <c r="AG546" s="431"/>
      <c r="AH546" s="431"/>
      <c r="AI546" s="431"/>
      <c r="AJ546" s="431"/>
      <c r="AK546" s="431"/>
      <c r="AL546" s="431"/>
      <c r="AM546" s="431"/>
      <c r="AN546" s="431"/>
      <c r="AO546" s="431"/>
      <c r="AP546" s="431"/>
      <c r="AQ546" s="431"/>
      <c r="AR546" s="431"/>
      <c r="AS546" s="431"/>
      <c r="AT546" s="431"/>
      <c r="AU546" s="431"/>
      <c r="AV546" s="431"/>
      <c r="AW546" s="431"/>
      <c r="AX546" s="431"/>
      <c r="AY546" s="431"/>
      <c r="AZ546" s="431"/>
      <c r="BA546" s="431"/>
      <c r="BB546" s="431"/>
    </row>
    <row r="547" ht="15.0" customHeight="1">
      <c r="A547" s="431"/>
      <c r="B547" s="431"/>
      <c r="C547" s="431"/>
      <c r="D547" s="431"/>
      <c r="E547" s="431"/>
      <c r="F547" s="273"/>
      <c r="G547" s="274"/>
      <c r="H547" s="274"/>
      <c r="I547" s="274"/>
      <c r="J547" s="274"/>
      <c r="K547" s="274"/>
      <c r="L547" s="274"/>
      <c r="M547" s="274"/>
      <c r="N547" s="274"/>
      <c r="O547" s="274"/>
      <c r="P547" s="274"/>
      <c r="Q547" s="431"/>
      <c r="R547" s="431"/>
      <c r="S547" s="431"/>
      <c r="T547" s="431"/>
      <c r="U547" s="431"/>
      <c r="V547" s="431"/>
      <c r="W547" s="431"/>
      <c r="X547" s="431"/>
      <c r="Y547" s="431"/>
      <c r="Z547" s="431"/>
      <c r="AA547" s="431"/>
      <c r="AB547" s="431"/>
      <c r="AC547" s="431"/>
      <c r="AD547" s="431"/>
      <c r="AE547" s="431"/>
      <c r="AF547" s="431"/>
      <c r="AG547" s="431"/>
      <c r="AH547" s="431"/>
      <c r="AI547" s="431"/>
      <c r="AJ547" s="431"/>
      <c r="AK547" s="431"/>
      <c r="AL547" s="431"/>
      <c r="AM547" s="431"/>
      <c r="AN547" s="431"/>
      <c r="AO547" s="431"/>
      <c r="AP547" s="431"/>
      <c r="AQ547" s="431"/>
      <c r="AR547" s="431"/>
      <c r="AS547" s="431"/>
      <c r="AT547" s="431"/>
      <c r="AU547" s="431"/>
      <c r="AV547" s="431"/>
      <c r="AW547" s="431"/>
      <c r="AX547" s="431"/>
      <c r="AY547" s="431"/>
      <c r="AZ547" s="431"/>
      <c r="BA547" s="431"/>
      <c r="BB547" s="431"/>
    </row>
    <row r="548" ht="15.0" customHeight="1">
      <c r="A548" s="431"/>
      <c r="B548" s="431"/>
      <c r="C548" s="431"/>
      <c r="D548" s="431"/>
      <c r="E548" s="431"/>
      <c r="F548" s="273"/>
      <c r="G548" s="274"/>
      <c r="H548" s="274"/>
      <c r="I548" s="274"/>
      <c r="J548" s="274"/>
      <c r="K548" s="274"/>
      <c r="L548" s="274"/>
      <c r="M548" s="274"/>
      <c r="N548" s="274"/>
      <c r="O548" s="274"/>
      <c r="P548" s="274"/>
      <c r="Q548" s="431"/>
      <c r="R548" s="431"/>
      <c r="S548" s="431"/>
      <c r="T548" s="431"/>
      <c r="U548" s="431"/>
      <c r="V548" s="431"/>
      <c r="W548" s="431"/>
      <c r="X548" s="431"/>
      <c r="Y548" s="431"/>
      <c r="Z548" s="431"/>
      <c r="AA548" s="431"/>
      <c r="AB548" s="431"/>
      <c r="AC548" s="431"/>
      <c r="AD548" s="431"/>
      <c r="AE548" s="431"/>
      <c r="AF548" s="431"/>
      <c r="AG548" s="431"/>
      <c r="AH548" s="431"/>
      <c r="AI548" s="431"/>
      <c r="AJ548" s="431"/>
      <c r="AK548" s="431"/>
      <c r="AL548" s="431"/>
      <c r="AM548" s="431"/>
      <c r="AN548" s="431"/>
      <c r="AO548" s="431"/>
      <c r="AP548" s="431"/>
      <c r="AQ548" s="431"/>
      <c r="AR548" s="431"/>
      <c r="AS548" s="431"/>
      <c r="AT548" s="431"/>
      <c r="AU548" s="431"/>
      <c r="AV548" s="431"/>
      <c r="AW548" s="431"/>
      <c r="AX548" s="431"/>
      <c r="AY548" s="431"/>
      <c r="AZ548" s="431"/>
      <c r="BA548" s="431"/>
      <c r="BB548" s="431"/>
    </row>
    <row r="549" ht="15.0" customHeight="1">
      <c r="A549" s="431"/>
      <c r="B549" s="431"/>
      <c r="C549" s="431"/>
      <c r="D549" s="431"/>
      <c r="E549" s="431"/>
      <c r="F549" s="273"/>
      <c r="G549" s="274"/>
      <c r="H549" s="274"/>
      <c r="I549" s="274"/>
      <c r="J549" s="274"/>
      <c r="K549" s="274"/>
      <c r="L549" s="274"/>
      <c r="M549" s="274"/>
      <c r="N549" s="274"/>
      <c r="O549" s="274"/>
      <c r="P549" s="274"/>
      <c r="Q549" s="431"/>
      <c r="R549" s="431"/>
      <c r="S549" s="431"/>
      <c r="T549" s="431"/>
      <c r="U549" s="431"/>
      <c r="V549" s="431"/>
      <c r="W549" s="431"/>
      <c r="X549" s="431"/>
      <c r="Y549" s="431"/>
      <c r="Z549" s="431"/>
      <c r="AA549" s="431"/>
      <c r="AB549" s="431"/>
      <c r="AC549" s="431"/>
      <c r="AD549" s="431"/>
      <c r="AE549" s="431"/>
      <c r="AF549" s="431"/>
      <c r="AG549" s="431"/>
      <c r="AH549" s="431"/>
      <c r="AI549" s="431"/>
      <c r="AJ549" s="431"/>
      <c r="AK549" s="431"/>
      <c r="AL549" s="431"/>
      <c r="AM549" s="431"/>
      <c r="AN549" s="431"/>
      <c r="AO549" s="431"/>
      <c r="AP549" s="431"/>
      <c r="AQ549" s="431"/>
      <c r="AR549" s="431"/>
      <c r="AS549" s="431"/>
      <c r="AT549" s="431"/>
      <c r="AU549" s="431"/>
      <c r="AV549" s="431"/>
      <c r="AW549" s="431"/>
      <c r="AX549" s="431"/>
      <c r="AY549" s="431"/>
      <c r="AZ549" s="431"/>
      <c r="BA549" s="431"/>
      <c r="BB549" s="431"/>
    </row>
    <row r="550" ht="15.0" customHeight="1">
      <c r="A550" s="431"/>
      <c r="B550" s="431"/>
      <c r="C550" s="431"/>
      <c r="D550" s="431"/>
      <c r="E550" s="431"/>
      <c r="F550" s="273"/>
      <c r="G550" s="274"/>
      <c r="H550" s="274"/>
      <c r="I550" s="274"/>
      <c r="J550" s="274"/>
      <c r="K550" s="274"/>
      <c r="L550" s="274"/>
      <c r="M550" s="274"/>
      <c r="N550" s="274"/>
      <c r="O550" s="274"/>
      <c r="P550" s="274"/>
      <c r="Q550" s="431"/>
      <c r="R550" s="431"/>
      <c r="S550" s="431"/>
      <c r="T550" s="431"/>
      <c r="U550" s="431"/>
      <c r="V550" s="431"/>
      <c r="W550" s="431"/>
      <c r="X550" s="431"/>
      <c r="Y550" s="431"/>
      <c r="Z550" s="431"/>
      <c r="AA550" s="431"/>
      <c r="AB550" s="431"/>
      <c r="AC550" s="431"/>
      <c r="AD550" s="431"/>
      <c r="AE550" s="431"/>
      <c r="AF550" s="431"/>
      <c r="AG550" s="431"/>
      <c r="AH550" s="431"/>
      <c r="AI550" s="431"/>
      <c r="AJ550" s="431"/>
      <c r="AK550" s="431"/>
      <c r="AL550" s="431"/>
      <c r="AM550" s="431"/>
      <c r="AN550" s="431"/>
      <c r="AO550" s="431"/>
      <c r="AP550" s="431"/>
      <c r="AQ550" s="431"/>
      <c r="AR550" s="431"/>
      <c r="AS550" s="431"/>
      <c r="AT550" s="431"/>
      <c r="AU550" s="431"/>
      <c r="AV550" s="431"/>
      <c r="AW550" s="431"/>
      <c r="AX550" s="431"/>
      <c r="AY550" s="431"/>
      <c r="AZ550" s="431"/>
      <c r="BA550" s="431"/>
      <c r="BB550" s="431"/>
    </row>
    <row r="551" ht="15.0" customHeight="1">
      <c r="A551" s="431"/>
      <c r="B551" s="431"/>
      <c r="C551" s="431"/>
      <c r="D551" s="431"/>
      <c r="E551" s="431"/>
      <c r="F551" s="273"/>
      <c r="G551" s="274"/>
      <c r="H551" s="274"/>
      <c r="I551" s="274"/>
      <c r="J551" s="274"/>
      <c r="K551" s="274"/>
      <c r="L551" s="274"/>
      <c r="M551" s="274"/>
      <c r="N551" s="274"/>
      <c r="O551" s="274"/>
      <c r="P551" s="274"/>
      <c r="Q551" s="431"/>
      <c r="R551" s="431"/>
      <c r="S551" s="431"/>
      <c r="T551" s="431"/>
      <c r="U551" s="431"/>
      <c r="V551" s="431"/>
      <c r="W551" s="431"/>
      <c r="X551" s="431"/>
      <c r="Y551" s="431"/>
      <c r="Z551" s="431"/>
      <c r="AA551" s="431"/>
      <c r="AB551" s="431"/>
      <c r="AC551" s="431"/>
      <c r="AD551" s="431"/>
      <c r="AE551" s="431"/>
      <c r="AF551" s="431"/>
      <c r="AG551" s="431"/>
      <c r="AH551" s="431"/>
      <c r="AI551" s="431"/>
      <c r="AJ551" s="431"/>
      <c r="AK551" s="431"/>
      <c r="AL551" s="431"/>
      <c r="AM551" s="431"/>
      <c r="AN551" s="431"/>
      <c r="AO551" s="431"/>
      <c r="AP551" s="431"/>
      <c r="AQ551" s="431"/>
      <c r="AR551" s="431"/>
      <c r="AS551" s="431"/>
      <c r="AT551" s="431"/>
      <c r="AU551" s="431"/>
      <c r="AV551" s="431"/>
      <c r="AW551" s="431"/>
      <c r="AX551" s="431"/>
      <c r="AY551" s="431"/>
      <c r="AZ551" s="431"/>
      <c r="BA551" s="431"/>
      <c r="BB551" s="431"/>
    </row>
    <row r="552" ht="15.0" customHeight="1">
      <c r="A552" s="431"/>
      <c r="B552" s="431"/>
      <c r="C552" s="431"/>
      <c r="D552" s="431"/>
      <c r="E552" s="431"/>
      <c r="F552" s="273"/>
      <c r="G552" s="274"/>
      <c r="H552" s="274"/>
      <c r="I552" s="274"/>
      <c r="J552" s="274"/>
      <c r="K552" s="274"/>
      <c r="L552" s="274"/>
      <c r="M552" s="274"/>
      <c r="N552" s="274"/>
      <c r="O552" s="274"/>
      <c r="P552" s="274"/>
      <c r="Q552" s="431"/>
      <c r="R552" s="431"/>
      <c r="S552" s="431"/>
      <c r="T552" s="431"/>
      <c r="U552" s="431"/>
      <c r="V552" s="431"/>
      <c r="W552" s="431"/>
      <c r="X552" s="431"/>
      <c r="Y552" s="431"/>
      <c r="Z552" s="431"/>
      <c r="AA552" s="431"/>
      <c r="AB552" s="431"/>
      <c r="AC552" s="431"/>
      <c r="AD552" s="431"/>
      <c r="AE552" s="431"/>
      <c r="AF552" s="431"/>
      <c r="AG552" s="431"/>
      <c r="AH552" s="431"/>
      <c r="AI552" s="431"/>
      <c r="AJ552" s="431"/>
      <c r="AK552" s="431"/>
      <c r="AL552" s="431"/>
      <c r="AM552" s="431"/>
      <c r="AN552" s="431"/>
      <c r="AO552" s="431"/>
      <c r="AP552" s="431"/>
      <c r="AQ552" s="431"/>
      <c r="AR552" s="431"/>
      <c r="AS552" s="431"/>
      <c r="AT552" s="431"/>
      <c r="AU552" s="431"/>
      <c r="AV552" s="431"/>
      <c r="AW552" s="431"/>
      <c r="AX552" s="431"/>
      <c r="AY552" s="431"/>
      <c r="AZ552" s="431"/>
      <c r="BA552" s="431"/>
      <c r="BB552" s="431"/>
    </row>
    <row r="553" ht="15.0" customHeight="1">
      <c r="A553" s="431"/>
      <c r="B553" s="431"/>
      <c r="C553" s="431"/>
      <c r="D553" s="431"/>
      <c r="E553" s="431"/>
      <c r="F553" s="273"/>
      <c r="G553" s="274"/>
      <c r="H553" s="274"/>
      <c r="I553" s="274"/>
      <c r="J553" s="274"/>
      <c r="K553" s="274"/>
      <c r="L553" s="274"/>
      <c r="M553" s="274"/>
      <c r="N553" s="274"/>
      <c r="O553" s="274"/>
      <c r="P553" s="274"/>
      <c r="Q553" s="431"/>
      <c r="R553" s="431"/>
      <c r="S553" s="431"/>
      <c r="T553" s="431"/>
      <c r="U553" s="431"/>
      <c r="V553" s="431"/>
      <c r="W553" s="431"/>
      <c r="X553" s="431"/>
      <c r="Y553" s="431"/>
      <c r="Z553" s="431"/>
      <c r="AA553" s="431"/>
      <c r="AB553" s="431"/>
      <c r="AC553" s="431"/>
      <c r="AD553" s="431"/>
      <c r="AE553" s="431"/>
      <c r="AF553" s="431"/>
      <c r="AG553" s="431"/>
      <c r="AH553" s="431"/>
      <c r="AI553" s="431"/>
      <c r="AJ553" s="431"/>
      <c r="AK553" s="431"/>
      <c r="AL553" s="431"/>
      <c r="AM553" s="431"/>
      <c r="AN553" s="431"/>
      <c r="AO553" s="431"/>
      <c r="AP553" s="431"/>
      <c r="AQ553" s="431"/>
      <c r="AR553" s="431"/>
      <c r="AS553" s="431"/>
      <c r="AT553" s="431"/>
      <c r="AU553" s="431"/>
      <c r="AV553" s="431"/>
      <c r="AW553" s="431"/>
      <c r="AX553" s="431"/>
      <c r="AY553" s="431"/>
      <c r="AZ553" s="431"/>
      <c r="BA553" s="431"/>
      <c r="BB553" s="431"/>
    </row>
    <row r="554" ht="15.0" customHeight="1">
      <c r="A554" s="431"/>
      <c r="B554" s="431"/>
      <c r="C554" s="431"/>
      <c r="D554" s="431"/>
      <c r="E554" s="431"/>
      <c r="F554" s="273"/>
      <c r="G554" s="274"/>
      <c r="H554" s="274"/>
      <c r="I554" s="274"/>
      <c r="J554" s="274"/>
      <c r="K554" s="274"/>
      <c r="L554" s="274"/>
      <c r="M554" s="274"/>
      <c r="N554" s="274"/>
      <c r="O554" s="274"/>
      <c r="P554" s="274"/>
      <c r="Q554" s="431"/>
      <c r="R554" s="431"/>
      <c r="S554" s="431"/>
      <c r="T554" s="431"/>
      <c r="U554" s="431"/>
      <c r="V554" s="431"/>
      <c r="W554" s="431"/>
      <c r="X554" s="431"/>
      <c r="Y554" s="431"/>
      <c r="Z554" s="431"/>
      <c r="AA554" s="431"/>
      <c r="AB554" s="431"/>
      <c r="AC554" s="431"/>
      <c r="AD554" s="431"/>
      <c r="AE554" s="431"/>
      <c r="AF554" s="431"/>
      <c r="AG554" s="431"/>
      <c r="AH554" s="431"/>
      <c r="AI554" s="431"/>
      <c r="AJ554" s="431"/>
      <c r="AK554" s="431"/>
      <c r="AL554" s="431"/>
      <c r="AM554" s="431"/>
      <c r="AN554" s="431"/>
      <c r="AO554" s="431"/>
      <c r="AP554" s="431"/>
      <c r="AQ554" s="431"/>
      <c r="AR554" s="431"/>
      <c r="AS554" s="431"/>
      <c r="AT554" s="431"/>
      <c r="AU554" s="431"/>
      <c r="AV554" s="431"/>
      <c r="AW554" s="431"/>
      <c r="AX554" s="431"/>
      <c r="AY554" s="431"/>
      <c r="AZ554" s="431"/>
      <c r="BA554" s="431"/>
      <c r="BB554" s="431"/>
    </row>
    <row r="555" ht="15.0" customHeight="1">
      <c r="A555" s="431"/>
      <c r="B555" s="431"/>
      <c r="C555" s="431"/>
      <c r="D555" s="431"/>
      <c r="E555" s="431"/>
      <c r="F555" s="273"/>
      <c r="G555" s="274"/>
      <c r="H555" s="274"/>
      <c r="I555" s="274"/>
      <c r="J555" s="274"/>
      <c r="K555" s="274"/>
      <c r="L555" s="274"/>
      <c r="M555" s="274"/>
      <c r="N555" s="274"/>
      <c r="O555" s="274"/>
      <c r="P555" s="274"/>
      <c r="Q555" s="431"/>
      <c r="R555" s="431"/>
      <c r="S555" s="431"/>
      <c r="T555" s="431"/>
      <c r="U555" s="431"/>
      <c r="V555" s="431"/>
      <c r="W555" s="431"/>
      <c r="X555" s="431"/>
      <c r="Y555" s="431"/>
      <c r="Z555" s="431"/>
      <c r="AA555" s="431"/>
      <c r="AB555" s="431"/>
      <c r="AC555" s="431"/>
      <c r="AD555" s="431"/>
      <c r="AE555" s="431"/>
      <c r="AF555" s="431"/>
      <c r="AG555" s="431"/>
      <c r="AH555" s="431"/>
      <c r="AI555" s="431"/>
      <c r="AJ555" s="431"/>
      <c r="AK555" s="431"/>
      <c r="AL555" s="431"/>
      <c r="AM555" s="431"/>
      <c r="AN555" s="431"/>
      <c r="AO555" s="431"/>
      <c r="AP555" s="431"/>
      <c r="AQ555" s="431"/>
      <c r="AR555" s="431"/>
      <c r="AS555" s="431"/>
      <c r="AT555" s="431"/>
      <c r="AU555" s="431"/>
      <c r="AV555" s="431"/>
      <c r="AW555" s="431"/>
      <c r="AX555" s="431"/>
      <c r="AY555" s="431"/>
      <c r="AZ555" s="431"/>
      <c r="BA555" s="431"/>
      <c r="BB555" s="431"/>
    </row>
    <row r="556" ht="15.0" customHeight="1">
      <c r="A556" s="431"/>
      <c r="B556" s="431"/>
      <c r="C556" s="431"/>
      <c r="D556" s="431"/>
      <c r="E556" s="431"/>
      <c r="F556" s="273"/>
      <c r="G556" s="274"/>
      <c r="H556" s="274"/>
      <c r="I556" s="274"/>
      <c r="J556" s="274"/>
      <c r="K556" s="274"/>
      <c r="L556" s="274"/>
      <c r="M556" s="274"/>
      <c r="N556" s="274"/>
      <c r="O556" s="274"/>
      <c r="P556" s="274"/>
      <c r="Q556" s="431"/>
      <c r="R556" s="431"/>
      <c r="S556" s="431"/>
      <c r="T556" s="431"/>
      <c r="U556" s="431"/>
      <c r="V556" s="431"/>
      <c r="W556" s="431"/>
      <c r="X556" s="431"/>
      <c r="Y556" s="431"/>
      <c r="Z556" s="431"/>
      <c r="AA556" s="431"/>
      <c r="AB556" s="431"/>
      <c r="AC556" s="431"/>
      <c r="AD556" s="431"/>
      <c r="AE556" s="431"/>
      <c r="AF556" s="431"/>
      <c r="AG556" s="431"/>
      <c r="AH556" s="431"/>
      <c r="AI556" s="431"/>
      <c r="AJ556" s="431"/>
      <c r="AK556" s="431"/>
      <c r="AL556" s="431"/>
      <c r="AM556" s="431"/>
      <c r="AN556" s="431"/>
      <c r="AO556" s="431"/>
      <c r="AP556" s="431"/>
      <c r="AQ556" s="431"/>
      <c r="AR556" s="431"/>
      <c r="AS556" s="431"/>
      <c r="AT556" s="431"/>
      <c r="AU556" s="431"/>
      <c r="AV556" s="431"/>
      <c r="AW556" s="431"/>
      <c r="AX556" s="431"/>
      <c r="AY556" s="431"/>
      <c r="AZ556" s="431"/>
      <c r="BA556" s="431"/>
      <c r="BB556" s="431"/>
    </row>
    <row r="557" ht="15.0" customHeight="1">
      <c r="A557" s="431"/>
      <c r="B557" s="431"/>
      <c r="C557" s="431"/>
      <c r="D557" s="431"/>
      <c r="E557" s="431"/>
      <c r="F557" s="273"/>
      <c r="G557" s="274"/>
      <c r="H557" s="274"/>
      <c r="I557" s="274"/>
      <c r="J557" s="274"/>
      <c r="K557" s="274"/>
      <c r="L557" s="274"/>
      <c r="M557" s="274"/>
      <c r="N557" s="274"/>
      <c r="O557" s="274"/>
      <c r="P557" s="274"/>
      <c r="Q557" s="431"/>
      <c r="R557" s="431"/>
      <c r="S557" s="431"/>
      <c r="T557" s="431"/>
      <c r="U557" s="431"/>
      <c r="V557" s="431"/>
      <c r="W557" s="431"/>
      <c r="X557" s="431"/>
      <c r="Y557" s="431"/>
      <c r="Z557" s="431"/>
      <c r="AA557" s="431"/>
      <c r="AB557" s="431"/>
      <c r="AC557" s="431"/>
      <c r="AD557" s="431"/>
      <c r="AE557" s="431"/>
      <c r="AF557" s="431"/>
      <c r="AG557" s="431"/>
      <c r="AH557" s="431"/>
      <c r="AI557" s="431"/>
      <c r="AJ557" s="431"/>
      <c r="AK557" s="431"/>
      <c r="AL557" s="431"/>
      <c r="AM557" s="431"/>
      <c r="AN557" s="431"/>
      <c r="AO557" s="431"/>
      <c r="AP557" s="431"/>
      <c r="AQ557" s="431"/>
      <c r="AR557" s="431"/>
      <c r="AS557" s="431"/>
      <c r="AT557" s="431"/>
      <c r="AU557" s="431"/>
      <c r="AV557" s="431"/>
      <c r="AW557" s="431"/>
      <c r="AX557" s="431"/>
      <c r="AY557" s="431"/>
      <c r="AZ557" s="431"/>
      <c r="BA557" s="431"/>
      <c r="BB557" s="431"/>
    </row>
    <row r="558" ht="15.0" customHeight="1">
      <c r="A558" s="431"/>
      <c r="B558" s="431"/>
      <c r="C558" s="431"/>
      <c r="D558" s="431"/>
      <c r="E558" s="431"/>
      <c r="F558" s="273"/>
      <c r="G558" s="274"/>
      <c r="H558" s="274"/>
      <c r="I558" s="274"/>
      <c r="J558" s="274"/>
      <c r="K558" s="274"/>
      <c r="L558" s="274"/>
      <c r="M558" s="274"/>
      <c r="N558" s="274"/>
      <c r="O558" s="274"/>
      <c r="P558" s="274"/>
      <c r="Q558" s="431"/>
      <c r="R558" s="431"/>
      <c r="S558" s="431"/>
      <c r="T558" s="431"/>
      <c r="U558" s="431"/>
      <c r="V558" s="431"/>
      <c r="W558" s="431"/>
      <c r="X558" s="431"/>
      <c r="Y558" s="431"/>
      <c r="Z558" s="431"/>
      <c r="AA558" s="431"/>
      <c r="AB558" s="431"/>
      <c r="AC558" s="431"/>
      <c r="AD558" s="431"/>
      <c r="AE558" s="431"/>
      <c r="AF558" s="431"/>
      <c r="AG558" s="431"/>
      <c r="AH558" s="431"/>
      <c r="AI558" s="431"/>
      <c r="AJ558" s="431"/>
      <c r="AK558" s="431"/>
      <c r="AL558" s="431"/>
      <c r="AM558" s="431"/>
      <c r="AN558" s="431"/>
      <c r="AO558" s="431"/>
      <c r="AP558" s="431"/>
      <c r="AQ558" s="431"/>
      <c r="AR558" s="431"/>
      <c r="AS558" s="431"/>
      <c r="AT558" s="431"/>
      <c r="AU558" s="431"/>
      <c r="AV558" s="431"/>
      <c r="AW558" s="431"/>
      <c r="AX558" s="431"/>
      <c r="AY558" s="431"/>
      <c r="AZ558" s="431"/>
      <c r="BA558" s="431"/>
      <c r="BB558" s="431"/>
    </row>
    <row r="559" ht="15.0" customHeight="1">
      <c r="A559" s="431"/>
      <c r="B559" s="431"/>
      <c r="C559" s="431"/>
      <c r="D559" s="431"/>
      <c r="E559" s="431"/>
      <c r="F559" s="273"/>
      <c r="G559" s="274"/>
      <c r="H559" s="274"/>
      <c r="I559" s="274"/>
      <c r="J559" s="274"/>
      <c r="K559" s="274"/>
      <c r="L559" s="274"/>
      <c r="M559" s="274"/>
      <c r="N559" s="274"/>
      <c r="O559" s="274"/>
      <c r="P559" s="274"/>
      <c r="Q559" s="431"/>
      <c r="R559" s="431"/>
      <c r="S559" s="431"/>
      <c r="T559" s="431"/>
      <c r="U559" s="431"/>
      <c r="V559" s="431"/>
      <c r="W559" s="431"/>
      <c r="X559" s="431"/>
      <c r="Y559" s="431"/>
      <c r="Z559" s="431"/>
      <c r="AA559" s="431"/>
      <c r="AB559" s="431"/>
      <c r="AC559" s="431"/>
      <c r="AD559" s="431"/>
      <c r="AE559" s="431"/>
      <c r="AF559" s="431"/>
      <c r="AG559" s="431"/>
      <c r="AH559" s="431"/>
      <c r="AI559" s="431"/>
      <c r="AJ559" s="431"/>
      <c r="AK559" s="431"/>
      <c r="AL559" s="431"/>
      <c r="AM559" s="431"/>
      <c r="AN559" s="431"/>
      <c r="AO559" s="431"/>
      <c r="AP559" s="431"/>
      <c r="AQ559" s="431"/>
      <c r="AR559" s="431"/>
      <c r="AS559" s="431"/>
      <c r="AT559" s="431"/>
      <c r="AU559" s="431"/>
      <c r="AV559" s="431"/>
      <c r="AW559" s="431"/>
      <c r="AX559" s="431"/>
      <c r="AY559" s="431"/>
      <c r="AZ559" s="431"/>
      <c r="BA559" s="431"/>
      <c r="BB559" s="431"/>
    </row>
    <row r="560" ht="15.0" customHeight="1">
      <c r="A560" s="431"/>
      <c r="B560" s="431"/>
      <c r="C560" s="431"/>
      <c r="D560" s="431"/>
      <c r="E560" s="431"/>
      <c r="F560" s="273"/>
      <c r="G560" s="274"/>
      <c r="H560" s="274"/>
      <c r="I560" s="274"/>
      <c r="J560" s="274"/>
      <c r="K560" s="274"/>
      <c r="L560" s="274"/>
      <c r="M560" s="274"/>
      <c r="N560" s="274"/>
      <c r="O560" s="274"/>
      <c r="P560" s="274"/>
      <c r="Q560" s="431"/>
      <c r="R560" s="431"/>
      <c r="S560" s="431"/>
      <c r="T560" s="431"/>
      <c r="U560" s="431"/>
      <c r="V560" s="431"/>
      <c r="W560" s="431"/>
      <c r="X560" s="431"/>
      <c r="Y560" s="431"/>
      <c r="Z560" s="431"/>
      <c r="AA560" s="431"/>
      <c r="AB560" s="431"/>
      <c r="AC560" s="431"/>
      <c r="AD560" s="431"/>
      <c r="AE560" s="431"/>
      <c r="AF560" s="431"/>
      <c r="AG560" s="431"/>
      <c r="AH560" s="431"/>
      <c r="AI560" s="431"/>
      <c r="AJ560" s="431"/>
      <c r="AK560" s="431"/>
      <c r="AL560" s="431"/>
      <c r="AM560" s="431"/>
      <c r="AN560" s="431"/>
      <c r="AO560" s="431"/>
      <c r="AP560" s="431"/>
      <c r="AQ560" s="431"/>
      <c r="AR560" s="431"/>
      <c r="AS560" s="431"/>
      <c r="AT560" s="431"/>
      <c r="AU560" s="431"/>
      <c r="AV560" s="431"/>
      <c r="AW560" s="431"/>
      <c r="AX560" s="431"/>
      <c r="AY560" s="431"/>
      <c r="AZ560" s="431"/>
      <c r="BA560" s="431"/>
      <c r="BB560" s="431"/>
    </row>
    <row r="561" ht="15.0" customHeight="1">
      <c r="A561" s="431"/>
      <c r="B561" s="431"/>
      <c r="C561" s="431"/>
      <c r="D561" s="431"/>
      <c r="E561" s="431"/>
      <c r="F561" s="273"/>
      <c r="G561" s="274"/>
      <c r="H561" s="274"/>
      <c r="I561" s="274"/>
      <c r="J561" s="274"/>
      <c r="K561" s="274"/>
      <c r="L561" s="274"/>
      <c r="M561" s="274"/>
      <c r="N561" s="274"/>
      <c r="O561" s="274"/>
      <c r="P561" s="274"/>
      <c r="Q561" s="431"/>
      <c r="R561" s="431"/>
      <c r="S561" s="431"/>
      <c r="T561" s="431"/>
      <c r="U561" s="431"/>
      <c r="V561" s="431"/>
      <c r="W561" s="431"/>
      <c r="X561" s="431"/>
      <c r="Y561" s="431"/>
      <c r="Z561" s="431"/>
      <c r="AA561" s="431"/>
      <c r="AB561" s="431"/>
      <c r="AC561" s="431"/>
      <c r="AD561" s="431"/>
      <c r="AE561" s="431"/>
      <c r="AF561" s="431"/>
      <c r="AG561" s="431"/>
      <c r="AH561" s="431"/>
      <c r="AI561" s="431"/>
      <c r="AJ561" s="431"/>
      <c r="AK561" s="431"/>
      <c r="AL561" s="431"/>
      <c r="AM561" s="431"/>
      <c r="AN561" s="431"/>
      <c r="AO561" s="431"/>
      <c r="AP561" s="431"/>
      <c r="AQ561" s="431"/>
      <c r="AR561" s="431"/>
      <c r="AS561" s="431"/>
      <c r="AT561" s="431"/>
      <c r="AU561" s="431"/>
      <c r="AV561" s="431"/>
      <c r="AW561" s="431"/>
      <c r="AX561" s="431"/>
      <c r="AY561" s="431"/>
      <c r="AZ561" s="431"/>
      <c r="BA561" s="431"/>
      <c r="BB561" s="431"/>
    </row>
    <row r="562" ht="15.0" customHeight="1">
      <c r="A562" s="431"/>
      <c r="B562" s="431"/>
      <c r="C562" s="431"/>
      <c r="D562" s="431"/>
      <c r="E562" s="431"/>
      <c r="F562" s="273"/>
      <c r="G562" s="274"/>
      <c r="H562" s="274"/>
      <c r="I562" s="274"/>
      <c r="J562" s="274"/>
      <c r="K562" s="274"/>
      <c r="L562" s="274"/>
      <c r="M562" s="274"/>
      <c r="N562" s="274"/>
      <c r="O562" s="274"/>
      <c r="P562" s="274"/>
      <c r="Q562" s="431"/>
      <c r="R562" s="431"/>
      <c r="S562" s="431"/>
      <c r="T562" s="431"/>
      <c r="U562" s="431"/>
      <c r="V562" s="431"/>
      <c r="W562" s="431"/>
      <c r="X562" s="431"/>
      <c r="Y562" s="431"/>
      <c r="Z562" s="431"/>
      <c r="AA562" s="431"/>
      <c r="AB562" s="431"/>
      <c r="AC562" s="431"/>
      <c r="AD562" s="431"/>
      <c r="AE562" s="431"/>
      <c r="AF562" s="431"/>
      <c r="AG562" s="431"/>
      <c r="AH562" s="431"/>
      <c r="AI562" s="431"/>
      <c r="AJ562" s="431"/>
      <c r="AK562" s="431"/>
      <c r="AL562" s="431"/>
      <c r="AM562" s="431"/>
      <c r="AN562" s="431"/>
      <c r="AO562" s="431"/>
      <c r="AP562" s="431"/>
      <c r="AQ562" s="431"/>
      <c r="AR562" s="431"/>
      <c r="AS562" s="431"/>
      <c r="AT562" s="431"/>
      <c r="AU562" s="431"/>
      <c r="AV562" s="431"/>
      <c r="AW562" s="431"/>
      <c r="AX562" s="431"/>
      <c r="AY562" s="431"/>
      <c r="AZ562" s="431"/>
      <c r="BA562" s="431"/>
      <c r="BB562" s="431"/>
    </row>
    <row r="563" ht="15.0" customHeight="1">
      <c r="A563" s="431"/>
      <c r="B563" s="431"/>
      <c r="C563" s="431"/>
      <c r="D563" s="431"/>
      <c r="E563" s="431"/>
      <c r="F563" s="273"/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431"/>
      <c r="R563" s="431"/>
      <c r="S563" s="431"/>
      <c r="T563" s="431"/>
      <c r="U563" s="431"/>
      <c r="V563" s="431"/>
      <c r="W563" s="431"/>
      <c r="X563" s="431"/>
      <c r="Y563" s="431"/>
      <c r="Z563" s="431"/>
      <c r="AA563" s="431"/>
      <c r="AB563" s="431"/>
      <c r="AC563" s="431"/>
      <c r="AD563" s="431"/>
      <c r="AE563" s="431"/>
      <c r="AF563" s="431"/>
      <c r="AG563" s="431"/>
      <c r="AH563" s="431"/>
      <c r="AI563" s="431"/>
      <c r="AJ563" s="431"/>
      <c r="AK563" s="431"/>
      <c r="AL563" s="431"/>
      <c r="AM563" s="431"/>
      <c r="AN563" s="431"/>
      <c r="AO563" s="431"/>
      <c r="AP563" s="431"/>
      <c r="AQ563" s="431"/>
      <c r="AR563" s="431"/>
      <c r="AS563" s="431"/>
      <c r="AT563" s="431"/>
      <c r="AU563" s="431"/>
      <c r="AV563" s="431"/>
      <c r="AW563" s="431"/>
      <c r="AX563" s="431"/>
      <c r="AY563" s="431"/>
      <c r="AZ563" s="431"/>
      <c r="BA563" s="431"/>
      <c r="BB563" s="431"/>
    </row>
    <row r="564" ht="15.0" customHeight="1">
      <c r="A564" s="431"/>
      <c r="B564" s="431"/>
      <c r="C564" s="431"/>
      <c r="D564" s="431"/>
      <c r="E564" s="431"/>
      <c r="F564" s="273"/>
      <c r="G564" s="274"/>
      <c r="H564" s="274"/>
      <c r="I564" s="274"/>
      <c r="J564" s="274"/>
      <c r="K564" s="274"/>
      <c r="L564" s="274"/>
      <c r="M564" s="274"/>
      <c r="N564" s="274"/>
      <c r="O564" s="274"/>
      <c r="P564" s="274"/>
      <c r="Q564" s="431"/>
      <c r="R564" s="431"/>
      <c r="S564" s="431"/>
      <c r="T564" s="431"/>
      <c r="U564" s="431"/>
      <c r="V564" s="431"/>
      <c r="W564" s="431"/>
      <c r="X564" s="431"/>
      <c r="Y564" s="431"/>
      <c r="Z564" s="431"/>
      <c r="AA564" s="431"/>
      <c r="AB564" s="431"/>
      <c r="AC564" s="431"/>
      <c r="AD564" s="431"/>
      <c r="AE564" s="431"/>
      <c r="AF564" s="431"/>
      <c r="AG564" s="431"/>
      <c r="AH564" s="431"/>
      <c r="AI564" s="431"/>
      <c r="AJ564" s="431"/>
      <c r="AK564" s="431"/>
      <c r="AL564" s="431"/>
      <c r="AM564" s="431"/>
      <c r="AN564" s="431"/>
      <c r="AO564" s="431"/>
      <c r="AP564" s="431"/>
      <c r="AQ564" s="431"/>
      <c r="AR564" s="431"/>
      <c r="AS564" s="431"/>
      <c r="AT564" s="431"/>
      <c r="AU564" s="431"/>
      <c r="AV564" s="431"/>
      <c r="AW564" s="431"/>
      <c r="AX564" s="431"/>
      <c r="AY564" s="431"/>
      <c r="AZ564" s="431"/>
      <c r="BA564" s="431"/>
      <c r="BB564" s="431"/>
    </row>
    <row r="565" ht="15.0" customHeight="1">
      <c r="A565" s="431"/>
      <c r="B565" s="431"/>
      <c r="C565" s="431"/>
      <c r="D565" s="431"/>
      <c r="E565" s="431"/>
      <c r="F565" s="273"/>
      <c r="G565" s="274"/>
      <c r="H565" s="274"/>
      <c r="I565" s="274"/>
      <c r="J565" s="274"/>
      <c r="K565" s="274"/>
      <c r="L565" s="274"/>
      <c r="M565" s="274"/>
      <c r="N565" s="274"/>
      <c r="O565" s="274"/>
      <c r="P565" s="274"/>
      <c r="Q565" s="431"/>
      <c r="R565" s="431"/>
      <c r="S565" s="431"/>
      <c r="T565" s="431"/>
      <c r="U565" s="431"/>
      <c r="V565" s="431"/>
      <c r="W565" s="431"/>
      <c r="X565" s="431"/>
      <c r="Y565" s="431"/>
      <c r="Z565" s="431"/>
      <c r="AA565" s="431"/>
      <c r="AB565" s="431"/>
      <c r="AC565" s="431"/>
      <c r="AD565" s="431"/>
      <c r="AE565" s="431"/>
      <c r="AF565" s="431"/>
      <c r="AG565" s="431"/>
      <c r="AH565" s="431"/>
      <c r="AI565" s="431"/>
      <c r="AJ565" s="431"/>
      <c r="AK565" s="431"/>
      <c r="AL565" s="431"/>
      <c r="AM565" s="431"/>
      <c r="AN565" s="431"/>
      <c r="AO565" s="431"/>
      <c r="AP565" s="431"/>
      <c r="AQ565" s="431"/>
      <c r="AR565" s="431"/>
      <c r="AS565" s="431"/>
      <c r="AT565" s="431"/>
      <c r="AU565" s="431"/>
      <c r="AV565" s="431"/>
      <c r="AW565" s="431"/>
      <c r="AX565" s="431"/>
      <c r="AY565" s="431"/>
      <c r="AZ565" s="431"/>
      <c r="BA565" s="431"/>
      <c r="BB565" s="431"/>
    </row>
    <row r="566" ht="15.0" customHeight="1">
      <c r="A566" s="431"/>
      <c r="B566" s="431"/>
      <c r="C566" s="431"/>
      <c r="D566" s="431"/>
      <c r="E566" s="431"/>
      <c r="F566" s="273"/>
      <c r="G566" s="274"/>
      <c r="H566" s="274"/>
      <c r="I566" s="274"/>
      <c r="J566" s="274"/>
      <c r="K566" s="274"/>
      <c r="L566" s="274"/>
      <c r="M566" s="274"/>
      <c r="N566" s="274"/>
      <c r="O566" s="274"/>
      <c r="P566" s="274"/>
      <c r="Q566" s="431"/>
      <c r="R566" s="431"/>
      <c r="S566" s="431"/>
      <c r="T566" s="431"/>
      <c r="U566" s="431"/>
      <c r="V566" s="431"/>
      <c r="W566" s="431"/>
      <c r="X566" s="431"/>
      <c r="Y566" s="431"/>
      <c r="Z566" s="431"/>
      <c r="AA566" s="431"/>
      <c r="AB566" s="431"/>
      <c r="AC566" s="431"/>
      <c r="AD566" s="431"/>
      <c r="AE566" s="431"/>
      <c r="AF566" s="431"/>
      <c r="AG566" s="431"/>
      <c r="AH566" s="431"/>
      <c r="AI566" s="431"/>
      <c r="AJ566" s="431"/>
      <c r="AK566" s="431"/>
      <c r="AL566" s="431"/>
      <c r="AM566" s="431"/>
      <c r="AN566" s="431"/>
      <c r="AO566" s="431"/>
      <c r="AP566" s="431"/>
      <c r="AQ566" s="431"/>
      <c r="AR566" s="431"/>
      <c r="AS566" s="431"/>
      <c r="AT566" s="431"/>
      <c r="AU566" s="431"/>
      <c r="AV566" s="431"/>
      <c r="AW566" s="431"/>
      <c r="AX566" s="431"/>
      <c r="AY566" s="431"/>
      <c r="AZ566" s="431"/>
      <c r="BA566" s="431"/>
      <c r="BB566" s="431"/>
    </row>
    <row r="567" ht="15.0" customHeight="1">
      <c r="A567" s="431"/>
      <c r="B567" s="431"/>
      <c r="C567" s="431"/>
      <c r="D567" s="431"/>
      <c r="E567" s="431"/>
      <c r="F567" s="273"/>
      <c r="G567" s="274"/>
      <c r="H567" s="274"/>
      <c r="I567" s="274"/>
      <c r="J567" s="274"/>
      <c r="K567" s="274"/>
      <c r="L567" s="274"/>
      <c r="M567" s="274"/>
      <c r="N567" s="274"/>
      <c r="O567" s="274"/>
      <c r="P567" s="274"/>
      <c r="Q567" s="431"/>
      <c r="R567" s="431"/>
      <c r="S567" s="431"/>
      <c r="T567" s="431"/>
      <c r="U567" s="431"/>
      <c r="V567" s="431"/>
      <c r="W567" s="431"/>
      <c r="X567" s="431"/>
      <c r="Y567" s="431"/>
      <c r="Z567" s="431"/>
      <c r="AA567" s="431"/>
      <c r="AB567" s="431"/>
      <c r="AC567" s="431"/>
      <c r="AD567" s="431"/>
      <c r="AE567" s="431"/>
      <c r="AF567" s="431"/>
      <c r="AG567" s="431"/>
      <c r="AH567" s="431"/>
      <c r="AI567" s="431"/>
      <c r="AJ567" s="431"/>
      <c r="AK567" s="431"/>
      <c r="AL567" s="431"/>
      <c r="AM567" s="431"/>
      <c r="AN567" s="431"/>
      <c r="AO567" s="431"/>
      <c r="AP567" s="431"/>
      <c r="AQ567" s="431"/>
      <c r="AR567" s="431"/>
      <c r="AS567" s="431"/>
      <c r="AT567" s="431"/>
      <c r="AU567" s="431"/>
      <c r="AV567" s="431"/>
      <c r="AW567" s="431"/>
      <c r="AX567" s="431"/>
      <c r="AY567" s="431"/>
      <c r="AZ567" s="431"/>
      <c r="BA567" s="431"/>
      <c r="BB567" s="431"/>
    </row>
    <row r="568" ht="15.0" customHeight="1">
      <c r="A568" s="431"/>
      <c r="B568" s="431"/>
      <c r="C568" s="431"/>
      <c r="D568" s="431"/>
      <c r="E568" s="431"/>
      <c r="F568" s="273"/>
      <c r="G568" s="274"/>
      <c r="H568" s="274"/>
      <c r="I568" s="274"/>
      <c r="J568" s="274"/>
      <c r="K568" s="274"/>
      <c r="L568" s="274"/>
      <c r="M568" s="274"/>
      <c r="N568" s="274"/>
      <c r="O568" s="274"/>
      <c r="P568" s="274"/>
      <c r="Q568" s="431"/>
      <c r="R568" s="431"/>
      <c r="S568" s="431"/>
      <c r="T568" s="431"/>
      <c r="U568" s="431"/>
      <c r="V568" s="431"/>
      <c r="W568" s="431"/>
      <c r="X568" s="431"/>
      <c r="Y568" s="431"/>
      <c r="Z568" s="431"/>
      <c r="AA568" s="431"/>
      <c r="AB568" s="431"/>
      <c r="AC568" s="431"/>
      <c r="AD568" s="431"/>
      <c r="AE568" s="431"/>
      <c r="AF568" s="431"/>
      <c r="AG568" s="431"/>
      <c r="AH568" s="431"/>
      <c r="AI568" s="431"/>
      <c r="AJ568" s="431"/>
      <c r="AK568" s="431"/>
      <c r="AL568" s="431"/>
      <c r="AM568" s="431"/>
      <c r="AN568" s="431"/>
      <c r="AO568" s="431"/>
      <c r="AP568" s="431"/>
      <c r="AQ568" s="431"/>
      <c r="AR568" s="431"/>
      <c r="AS568" s="431"/>
      <c r="AT568" s="431"/>
      <c r="AU568" s="431"/>
      <c r="AV568" s="431"/>
      <c r="AW568" s="431"/>
      <c r="AX568" s="431"/>
      <c r="AY568" s="431"/>
      <c r="AZ568" s="431"/>
      <c r="BA568" s="431"/>
      <c r="BB568" s="431"/>
    </row>
    <row r="569" ht="15.0" customHeight="1">
      <c r="A569" s="431"/>
      <c r="B569" s="431"/>
      <c r="C569" s="431"/>
      <c r="D569" s="431"/>
      <c r="E569" s="431"/>
      <c r="F569" s="273"/>
      <c r="G569" s="274"/>
      <c r="H569" s="274"/>
      <c r="I569" s="274"/>
      <c r="J569" s="274"/>
      <c r="K569" s="274"/>
      <c r="L569" s="274"/>
      <c r="M569" s="274"/>
      <c r="N569" s="274"/>
      <c r="O569" s="274"/>
      <c r="P569" s="274"/>
      <c r="Q569" s="431"/>
      <c r="R569" s="431"/>
      <c r="S569" s="431"/>
      <c r="T569" s="431"/>
      <c r="U569" s="431"/>
      <c r="V569" s="431"/>
      <c r="W569" s="431"/>
      <c r="X569" s="431"/>
      <c r="Y569" s="431"/>
      <c r="Z569" s="431"/>
      <c r="AA569" s="431"/>
      <c r="AB569" s="431"/>
      <c r="AC569" s="431"/>
      <c r="AD569" s="431"/>
      <c r="AE569" s="431"/>
      <c r="AF569" s="431"/>
      <c r="AG569" s="431"/>
      <c r="AH569" s="431"/>
      <c r="AI569" s="431"/>
      <c r="AJ569" s="431"/>
      <c r="AK569" s="431"/>
      <c r="AL569" s="431"/>
      <c r="AM569" s="431"/>
      <c r="AN569" s="431"/>
      <c r="AO569" s="431"/>
      <c r="AP569" s="431"/>
      <c r="AQ569" s="431"/>
      <c r="AR569" s="431"/>
      <c r="AS569" s="431"/>
      <c r="AT569" s="431"/>
      <c r="AU569" s="431"/>
      <c r="AV569" s="431"/>
      <c r="AW569" s="431"/>
      <c r="AX569" s="431"/>
      <c r="AY569" s="431"/>
      <c r="AZ569" s="431"/>
      <c r="BA569" s="431"/>
      <c r="BB569" s="431"/>
    </row>
    <row r="570" ht="15.0" customHeight="1">
      <c r="A570" s="431"/>
      <c r="B570" s="431"/>
      <c r="C570" s="431"/>
      <c r="D570" s="431"/>
      <c r="E570" s="431"/>
      <c r="F570" s="273"/>
      <c r="G570" s="274"/>
      <c r="H570" s="274"/>
      <c r="I570" s="274"/>
      <c r="J570" s="274"/>
      <c r="K570" s="274"/>
      <c r="L570" s="274"/>
      <c r="M570" s="274"/>
      <c r="N570" s="274"/>
      <c r="O570" s="274"/>
      <c r="P570" s="274"/>
      <c r="Q570" s="431"/>
      <c r="R570" s="431"/>
      <c r="S570" s="431"/>
      <c r="T570" s="431"/>
      <c r="U570" s="431"/>
      <c r="V570" s="431"/>
      <c r="W570" s="431"/>
      <c r="X570" s="431"/>
      <c r="Y570" s="431"/>
      <c r="Z570" s="431"/>
      <c r="AA570" s="431"/>
      <c r="AB570" s="431"/>
      <c r="AC570" s="431"/>
      <c r="AD570" s="431"/>
      <c r="AE570" s="431"/>
      <c r="AF570" s="431"/>
      <c r="AG570" s="431"/>
      <c r="AH570" s="431"/>
      <c r="AI570" s="431"/>
      <c r="AJ570" s="431"/>
      <c r="AK570" s="431"/>
      <c r="AL570" s="431"/>
      <c r="AM570" s="431"/>
      <c r="AN570" s="431"/>
      <c r="AO570" s="431"/>
      <c r="AP570" s="431"/>
      <c r="AQ570" s="431"/>
      <c r="AR570" s="431"/>
      <c r="AS570" s="431"/>
      <c r="AT570" s="431"/>
      <c r="AU570" s="431"/>
      <c r="AV570" s="431"/>
      <c r="AW570" s="431"/>
      <c r="AX570" s="431"/>
      <c r="AY570" s="431"/>
      <c r="AZ570" s="431"/>
      <c r="BA570" s="431"/>
      <c r="BB570" s="431"/>
    </row>
    <row r="571" ht="15.0" customHeight="1">
      <c r="A571" s="431"/>
      <c r="B571" s="431"/>
      <c r="C571" s="431"/>
      <c r="D571" s="431"/>
      <c r="E571" s="431"/>
      <c r="F571" s="273"/>
      <c r="G571" s="274"/>
      <c r="H571" s="274"/>
      <c r="I571" s="274"/>
      <c r="J571" s="274"/>
      <c r="K571" s="274"/>
      <c r="L571" s="274"/>
      <c r="M571" s="274"/>
      <c r="N571" s="274"/>
      <c r="O571" s="274"/>
      <c r="P571" s="274"/>
      <c r="Q571" s="431"/>
      <c r="R571" s="431"/>
      <c r="S571" s="431"/>
      <c r="T571" s="431"/>
      <c r="U571" s="431"/>
      <c r="V571" s="431"/>
      <c r="W571" s="431"/>
      <c r="X571" s="431"/>
      <c r="Y571" s="431"/>
      <c r="Z571" s="431"/>
      <c r="AA571" s="431"/>
      <c r="AB571" s="431"/>
      <c r="AC571" s="431"/>
      <c r="AD571" s="431"/>
      <c r="AE571" s="431"/>
      <c r="AF571" s="431"/>
      <c r="AG571" s="431"/>
      <c r="AH571" s="431"/>
      <c r="AI571" s="431"/>
      <c r="AJ571" s="431"/>
      <c r="AK571" s="431"/>
      <c r="AL571" s="431"/>
      <c r="AM571" s="431"/>
      <c r="AN571" s="431"/>
      <c r="AO571" s="431"/>
      <c r="AP571" s="431"/>
      <c r="AQ571" s="431"/>
      <c r="AR571" s="431"/>
      <c r="AS571" s="431"/>
      <c r="AT571" s="431"/>
      <c r="AU571" s="431"/>
      <c r="AV571" s="431"/>
      <c r="AW571" s="431"/>
      <c r="AX571" s="431"/>
      <c r="AY571" s="431"/>
      <c r="AZ571" s="431"/>
      <c r="BA571" s="431"/>
      <c r="BB571" s="431"/>
    </row>
    <row r="572" ht="15.0" customHeight="1">
      <c r="A572" s="431"/>
      <c r="B572" s="431"/>
      <c r="C572" s="431"/>
      <c r="D572" s="431"/>
      <c r="E572" s="431"/>
      <c r="F572" s="273"/>
      <c r="G572" s="274"/>
      <c r="H572" s="274"/>
      <c r="I572" s="274"/>
      <c r="J572" s="274"/>
      <c r="K572" s="274"/>
      <c r="L572" s="274"/>
      <c r="M572" s="274"/>
      <c r="N572" s="274"/>
      <c r="O572" s="274"/>
      <c r="P572" s="274"/>
      <c r="Q572" s="431"/>
      <c r="R572" s="431"/>
      <c r="S572" s="431"/>
      <c r="T572" s="431"/>
      <c r="U572" s="431"/>
      <c r="V572" s="431"/>
      <c r="W572" s="431"/>
      <c r="X572" s="431"/>
      <c r="Y572" s="431"/>
      <c r="Z572" s="431"/>
      <c r="AA572" s="431"/>
      <c r="AB572" s="431"/>
      <c r="AC572" s="431"/>
      <c r="AD572" s="431"/>
      <c r="AE572" s="431"/>
      <c r="AF572" s="431"/>
      <c r="AG572" s="431"/>
      <c r="AH572" s="431"/>
      <c r="AI572" s="431"/>
      <c r="AJ572" s="431"/>
      <c r="AK572" s="431"/>
      <c r="AL572" s="431"/>
      <c r="AM572" s="431"/>
      <c r="AN572" s="431"/>
      <c r="AO572" s="431"/>
      <c r="AP572" s="431"/>
      <c r="AQ572" s="431"/>
      <c r="AR572" s="431"/>
      <c r="AS572" s="431"/>
      <c r="AT572" s="431"/>
      <c r="AU572" s="431"/>
      <c r="AV572" s="431"/>
      <c r="AW572" s="431"/>
      <c r="AX572" s="431"/>
      <c r="AY572" s="431"/>
      <c r="AZ572" s="431"/>
      <c r="BA572" s="431"/>
      <c r="BB572" s="431"/>
    </row>
    <row r="573" ht="15.0" customHeight="1">
      <c r="A573" s="431"/>
      <c r="B573" s="431"/>
      <c r="C573" s="431"/>
      <c r="D573" s="431"/>
      <c r="E573" s="431"/>
      <c r="F573" s="273"/>
      <c r="G573" s="274"/>
      <c r="H573" s="274"/>
      <c r="I573" s="274"/>
      <c r="J573" s="274"/>
      <c r="K573" s="274"/>
      <c r="L573" s="274"/>
      <c r="M573" s="274"/>
      <c r="N573" s="274"/>
      <c r="O573" s="274"/>
      <c r="P573" s="274"/>
      <c r="Q573" s="431"/>
      <c r="R573" s="431"/>
      <c r="S573" s="431"/>
      <c r="T573" s="431"/>
      <c r="U573" s="431"/>
      <c r="V573" s="431"/>
      <c r="W573" s="431"/>
      <c r="X573" s="431"/>
      <c r="Y573" s="431"/>
      <c r="Z573" s="431"/>
      <c r="AA573" s="431"/>
      <c r="AB573" s="431"/>
      <c r="AC573" s="431"/>
      <c r="AD573" s="431"/>
      <c r="AE573" s="431"/>
      <c r="AF573" s="431"/>
      <c r="AG573" s="431"/>
      <c r="AH573" s="431"/>
      <c r="AI573" s="431"/>
      <c r="AJ573" s="431"/>
      <c r="AK573" s="431"/>
      <c r="AL573" s="431"/>
      <c r="AM573" s="431"/>
      <c r="AN573" s="431"/>
      <c r="AO573" s="431"/>
      <c r="AP573" s="431"/>
      <c r="AQ573" s="431"/>
      <c r="AR573" s="431"/>
      <c r="AS573" s="431"/>
      <c r="AT573" s="431"/>
      <c r="AU573" s="431"/>
      <c r="AV573" s="431"/>
      <c r="AW573" s="431"/>
      <c r="AX573" s="431"/>
      <c r="AY573" s="431"/>
      <c r="AZ573" s="431"/>
      <c r="BA573" s="431"/>
      <c r="BB573" s="431"/>
    </row>
    <row r="574" ht="15.0" customHeight="1">
      <c r="A574" s="431"/>
      <c r="B574" s="431"/>
      <c r="C574" s="431"/>
      <c r="D574" s="431"/>
      <c r="E574" s="431"/>
      <c r="F574" s="273"/>
      <c r="G574" s="274"/>
      <c r="H574" s="274"/>
      <c r="I574" s="274"/>
      <c r="J574" s="274"/>
      <c r="K574" s="274"/>
      <c r="L574" s="274"/>
      <c r="M574" s="274"/>
      <c r="N574" s="274"/>
      <c r="O574" s="274"/>
      <c r="P574" s="274"/>
      <c r="Q574" s="431"/>
      <c r="R574" s="431"/>
      <c r="S574" s="431"/>
      <c r="T574" s="431"/>
      <c r="U574" s="431"/>
      <c r="V574" s="431"/>
      <c r="W574" s="431"/>
      <c r="X574" s="431"/>
      <c r="Y574" s="431"/>
      <c r="Z574" s="431"/>
      <c r="AA574" s="431"/>
      <c r="AB574" s="431"/>
      <c r="AC574" s="431"/>
      <c r="AD574" s="431"/>
      <c r="AE574" s="431"/>
      <c r="AF574" s="431"/>
      <c r="AG574" s="431"/>
      <c r="AH574" s="431"/>
      <c r="AI574" s="431"/>
      <c r="AJ574" s="431"/>
      <c r="AK574" s="431"/>
      <c r="AL574" s="431"/>
      <c r="AM574" s="431"/>
      <c r="AN574" s="431"/>
      <c r="AO574" s="431"/>
      <c r="AP574" s="431"/>
      <c r="AQ574" s="431"/>
      <c r="AR574" s="431"/>
      <c r="AS574" s="431"/>
      <c r="AT574" s="431"/>
      <c r="AU574" s="431"/>
      <c r="AV574" s="431"/>
      <c r="AW574" s="431"/>
      <c r="AX574" s="431"/>
      <c r="AY574" s="431"/>
      <c r="AZ574" s="431"/>
      <c r="BA574" s="431"/>
      <c r="BB574" s="431"/>
    </row>
    <row r="575" ht="15.0" customHeight="1">
      <c r="A575" s="431"/>
      <c r="B575" s="431"/>
      <c r="C575" s="431"/>
      <c r="D575" s="431"/>
      <c r="E575" s="431"/>
      <c r="F575" s="273"/>
      <c r="G575" s="274"/>
      <c r="H575" s="274"/>
      <c r="I575" s="274"/>
      <c r="J575" s="274"/>
      <c r="K575" s="274"/>
      <c r="L575" s="274"/>
      <c r="M575" s="274"/>
      <c r="N575" s="274"/>
      <c r="O575" s="274"/>
      <c r="P575" s="274"/>
      <c r="Q575" s="431"/>
      <c r="R575" s="431"/>
      <c r="S575" s="431"/>
      <c r="T575" s="431"/>
      <c r="U575" s="431"/>
      <c r="V575" s="431"/>
      <c r="W575" s="431"/>
      <c r="X575" s="431"/>
      <c r="Y575" s="431"/>
      <c r="Z575" s="431"/>
      <c r="AA575" s="431"/>
      <c r="AB575" s="431"/>
      <c r="AC575" s="431"/>
      <c r="AD575" s="431"/>
      <c r="AE575" s="431"/>
      <c r="AF575" s="431"/>
      <c r="AG575" s="431"/>
      <c r="AH575" s="431"/>
      <c r="AI575" s="431"/>
      <c r="AJ575" s="431"/>
      <c r="AK575" s="431"/>
      <c r="AL575" s="431"/>
      <c r="AM575" s="431"/>
      <c r="AN575" s="431"/>
      <c r="AO575" s="431"/>
      <c r="AP575" s="431"/>
      <c r="AQ575" s="431"/>
      <c r="AR575" s="431"/>
      <c r="AS575" s="431"/>
      <c r="AT575" s="431"/>
      <c r="AU575" s="431"/>
      <c r="AV575" s="431"/>
      <c r="AW575" s="431"/>
      <c r="AX575" s="431"/>
      <c r="AY575" s="431"/>
      <c r="AZ575" s="431"/>
      <c r="BA575" s="431"/>
      <c r="BB575" s="431"/>
    </row>
    <row r="576" ht="15.0" customHeight="1">
      <c r="A576" s="431"/>
      <c r="B576" s="431"/>
      <c r="C576" s="431"/>
      <c r="D576" s="431"/>
      <c r="E576" s="431"/>
      <c r="F576" s="273"/>
      <c r="G576" s="274"/>
      <c r="H576" s="274"/>
      <c r="I576" s="274"/>
      <c r="J576" s="274"/>
      <c r="K576" s="274"/>
      <c r="L576" s="274"/>
      <c r="M576" s="274"/>
      <c r="N576" s="274"/>
      <c r="O576" s="274"/>
      <c r="P576" s="274"/>
      <c r="Q576" s="431"/>
      <c r="R576" s="431"/>
      <c r="S576" s="431"/>
      <c r="T576" s="431"/>
      <c r="U576" s="431"/>
      <c r="V576" s="431"/>
      <c r="W576" s="431"/>
      <c r="X576" s="431"/>
      <c r="Y576" s="431"/>
      <c r="Z576" s="431"/>
      <c r="AA576" s="431"/>
      <c r="AB576" s="431"/>
      <c r="AC576" s="431"/>
      <c r="AD576" s="431"/>
      <c r="AE576" s="431"/>
      <c r="AF576" s="431"/>
      <c r="AG576" s="431"/>
      <c r="AH576" s="431"/>
      <c r="AI576" s="431"/>
      <c r="AJ576" s="431"/>
      <c r="AK576" s="431"/>
      <c r="AL576" s="431"/>
      <c r="AM576" s="431"/>
      <c r="AN576" s="431"/>
      <c r="AO576" s="431"/>
      <c r="AP576" s="431"/>
      <c r="AQ576" s="431"/>
      <c r="AR576" s="431"/>
      <c r="AS576" s="431"/>
      <c r="AT576" s="431"/>
      <c r="AU576" s="431"/>
      <c r="AV576" s="431"/>
      <c r="AW576" s="431"/>
      <c r="AX576" s="431"/>
      <c r="AY576" s="431"/>
      <c r="AZ576" s="431"/>
      <c r="BA576" s="431"/>
      <c r="BB576" s="431"/>
    </row>
    <row r="577" ht="15.0" customHeight="1">
      <c r="A577" s="431"/>
      <c r="B577" s="431"/>
      <c r="C577" s="431"/>
      <c r="D577" s="431"/>
      <c r="E577" s="431"/>
      <c r="F577" s="273"/>
      <c r="G577" s="274"/>
      <c r="H577" s="274"/>
      <c r="I577" s="274"/>
      <c r="J577" s="274"/>
      <c r="K577" s="274"/>
      <c r="L577" s="274"/>
      <c r="M577" s="274"/>
      <c r="N577" s="274"/>
      <c r="O577" s="274"/>
      <c r="P577" s="274"/>
      <c r="Q577" s="431"/>
      <c r="R577" s="431"/>
      <c r="S577" s="431"/>
      <c r="T577" s="431"/>
      <c r="U577" s="431"/>
      <c r="V577" s="431"/>
      <c r="W577" s="431"/>
      <c r="X577" s="431"/>
      <c r="Y577" s="431"/>
      <c r="Z577" s="431"/>
      <c r="AA577" s="431"/>
      <c r="AB577" s="431"/>
      <c r="AC577" s="431"/>
      <c r="AD577" s="431"/>
      <c r="AE577" s="431"/>
      <c r="AF577" s="431"/>
      <c r="AG577" s="431"/>
      <c r="AH577" s="431"/>
      <c r="AI577" s="431"/>
      <c r="AJ577" s="431"/>
      <c r="AK577" s="431"/>
      <c r="AL577" s="431"/>
      <c r="AM577" s="431"/>
      <c r="AN577" s="431"/>
      <c r="AO577" s="431"/>
      <c r="AP577" s="431"/>
      <c r="AQ577" s="431"/>
      <c r="AR577" s="431"/>
      <c r="AS577" s="431"/>
      <c r="AT577" s="431"/>
      <c r="AU577" s="431"/>
      <c r="AV577" s="431"/>
      <c r="AW577" s="431"/>
      <c r="AX577" s="431"/>
      <c r="AY577" s="431"/>
      <c r="AZ577" s="431"/>
      <c r="BA577" s="431"/>
      <c r="BB577" s="431"/>
    </row>
    <row r="578" ht="15.0" customHeight="1">
      <c r="A578" s="431"/>
      <c r="B578" s="431"/>
      <c r="C578" s="431"/>
      <c r="D578" s="431"/>
      <c r="E578" s="431"/>
      <c r="F578" s="273"/>
      <c r="G578" s="274"/>
      <c r="H578" s="274"/>
      <c r="I578" s="274"/>
      <c r="J578" s="274"/>
      <c r="K578" s="274"/>
      <c r="L578" s="274"/>
      <c r="M578" s="274"/>
      <c r="N578" s="274"/>
      <c r="O578" s="274"/>
      <c r="P578" s="274"/>
      <c r="Q578" s="431"/>
      <c r="R578" s="431"/>
      <c r="S578" s="431"/>
      <c r="T578" s="431"/>
      <c r="U578" s="431"/>
      <c r="V578" s="431"/>
      <c r="W578" s="431"/>
      <c r="X578" s="431"/>
      <c r="Y578" s="431"/>
      <c r="Z578" s="431"/>
      <c r="AA578" s="431"/>
      <c r="AB578" s="431"/>
      <c r="AC578" s="431"/>
      <c r="AD578" s="431"/>
      <c r="AE578" s="431"/>
      <c r="AF578" s="431"/>
      <c r="AG578" s="431"/>
      <c r="AH578" s="431"/>
      <c r="AI578" s="431"/>
      <c r="AJ578" s="431"/>
      <c r="AK578" s="431"/>
      <c r="AL578" s="431"/>
      <c r="AM578" s="431"/>
      <c r="AN578" s="431"/>
      <c r="AO578" s="431"/>
      <c r="AP578" s="431"/>
      <c r="AQ578" s="431"/>
      <c r="AR578" s="431"/>
      <c r="AS578" s="431"/>
      <c r="AT578" s="431"/>
      <c r="AU578" s="431"/>
      <c r="AV578" s="431"/>
      <c r="AW578" s="431"/>
      <c r="AX578" s="431"/>
      <c r="AY578" s="431"/>
      <c r="AZ578" s="431"/>
      <c r="BA578" s="431"/>
      <c r="BB578" s="431"/>
    </row>
    <row r="579" ht="15.0" customHeight="1">
      <c r="A579" s="431"/>
      <c r="B579" s="431"/>
      <c r="C579" s="431"/>
      <c r="D579" s="431"/>
      <c r="E579" s="431"/>
      <c r="F579" s="273"/>
      <c r="G579" s="274"/>
      <c r="H579" s="274"/>
      <c r="I579" s="274"/>
      <c r="J579" s="274"/>
      <c r="K579" s="274"/>
      <c r="L579" s="274"/>
      <c r="M579" s="274"/>
      <c r="N579" s="274"/>
      <c r="O579" s="274"/>
      <c r="P579" s="274"/>
      <c r="Q579" s="431"/>
      <c r="R579" s="431"/>
      <c r="S579" s="431"/>
      <c r="T579" s="431"/>
      <c r="U579" s="431"/>
      <c r="V579" s="431"/>
      <c r="W579" s="431"/>
      <c r="X579" s="431"/>
      <c r="Y579" s="431"/>
      <c r="Z579" s="431"/>
      <c r="AA579" s="431"/>
      <c r="AB579" s="431"/>
      <c r="AC579" s="431"/>
      <c r="AD579" s="431"/>
      <c r="AE579" s="431"/>
      <c r="AF579" s="431"/>
      <c r="AG579" s="431"/>
      <c r="AH579" s="431"/>
      <c r="AI579" s="431"/>
      <c r="AJ579" s="431"/>
      <c r="AK579" s="431"/>
      <c r="AL579" s="431"/>
      <c r="AM579" s="431"/>
      <c r="AN579" s="431"/>
      <c r="AO579" s="431"/>
      <c r="AP579" s="431"/>
      <c r="AQ579" s="431"/>
      <c r="AR579" s="431"/>
      <c r="AS579" s="431"/>
      <c r="AT579" s="431"/>
      <c r="AU579" s="431"/>
      <c r="AV579" s="431"/>
      <c r="AW579" s="431"/>
      <c r="AX579" s="431"/>
      <c r="AY579" s="431"/>
      <c r="AZ579" s="431"/>
      <c r="BA579" s="431"/>
      <c r="BB579" s="431"/>
    </row>
    <row r="580" ht="15.0" customHeight="1">
      <c r="A580" s="431"/>
      <c r="B580" s="431"/>
      <c r="C580" s="431"/>
      <c r="D580" s="431"/>
      <c r="E580" s="431"/>
      <c r="F580" s="273"/>
      <c r="G580" s="274"/>
      <c r="H580" s="274"/>
      <c r="I580" s="274"/>
      <c r="J580" s="274"/>
      <c r="K580" s="274"/>
      <c r="L580" s="274"/>
      <c r="M580" s="274"/>
      <c r="N580" s="274"/>
      <c r="O580" s="274"/>
      <c r="P580" s="274"/>
      <c r="Q580" s="431"/>
      <c r="R580" s="431"/>
      <c r="S580" s="431"/>
      <c r="T580" s="431"/>
      <c r="U580" s="431"/>
      <c r="V580" s="431"/>
      <c r="W580" s="431"/>
      <c r="X580" s="431"/>
      <c r="Y580" s="431"/>
      <c r="Z580" s="431"/>
      <c r="AA580" s="431"/>
      <c r="AB580" s="431"/>
      <c r="AC580" s="431"/>
      <c r="AD580" s="431"/>
      <c r="AE580" s="431"/>
      <c r="AF580" s="431"/>
      <c r="AG580" s="431"/>
      <c r="AH580" s="431"/>
      <c r="AI580" s="431"/>
      <c r="AJ580" s="431"/>
      <c r="AK580" s="431"/>
      <c r="AL580" s="431"/>
      <c r="AM580" s="431"/>
      <c r="AN580" s="431"/>
      <c r="AO580" s="431"/>
      <c r="AP580" s="431"/>
      <c r="AQ580" s="431"/>
      <c r="AR580" s="431"/>
      <c r="AS580" s="431"/>
      <c r="AT580" s="431"/>
      <c r="AU580" s="431"/>
      <c r="AV580" s="431"/>
      <c r="AW580" s="431"/>
      <c r="AX580" s="431"/>
      <c r="AY580" s="431"/>
      <c r="AZ580" s="431"/>
      <c r="BA580" s="431"/>
      <c r="BB580" s="431"/>
    </row>
    <row r="581" ht="15.0" customHeight="1">
      <c r="A581" s="431"/>
      <c r="B581" s="431"/>
      <c r="C581" s="431"/>
      <c r="D581" s="431"/>
      <c r="E581" s="431"/>
      <c r="F581" s="273"/>
      <c r="G581" s="274"/>
      <c r="H581" s="274"/>
      <c r="I581" s="274"/>
      <c r="J581" s="274"/>
      <c r="K581" s="274"/>
      <c r="L581" s="274"/>
      <c r="M581" s="274"/>
      <c r="N581" s="274"/>
      <c r="O581" s="274"/>
      <c r="P581" s="274"/>
      <c r="Q581" s="431"/>
      <c r="R581" s="431"/>
      <c r="S581" s="431"/>
      <c r="T581" s="431"/>
      <c r="U581" s="431"/>
      <c r="V581" s="431"/>
      <c r="W581" s="431"/>
      <c r="X581" s="431"/>
      <c r="Y581" s="431"/>
      <c r="Z581" s="431"/>
      <c r="AA581" s="431"/>
      <c r="AB581" s="431"/>
      <c r="AC581" s="431"/>
      <c r="AD581" s="431"/>
      <c r="AE581" s="431"/>
      <c r="AF581" s="431"/>
      <c r="AG581" s="431"/>
      <c r="AH581" s="431"/>
      <c r="AI581" s="431"/>
      <c r="AJ581" s="431"/>
      <c r="AK581" s="431"/>
      <c r="AL581" s="431"/>
      <c r="AM581" s="431"/>
      <c r="AN581" s="431"/>
      <c r="AO581" s="431"/>
      <c r="AP581" s="431"/>
      <c r="AQ581" s="431"/>
      <c r="AR581" s="431"/>
      <c r="AS581" s="431"/>
      <c r="AT581" s="431"/>
      <c r="AU581" s="431"/>
      <c r="AV581" s="431"/>
      <c r="AW581" s="431"/>
      <c r="AX581" s="431"/>
      <c r="AY581" s="431"/>
      <c r="AZ581" s="431"/>
      <c r="BA581" s="431"/>
      <c r="BB581" s="431"/>
    </row>
    <row r="582" ht="15.0" customHeight="1">
      <c r="A582" s="431"/>
      <c r="B582" s="431"/>
      <c r="C582" s="431"/>
      <c r="D582" s="431"/>
      <c r="E582" s="431"/>
      <c r="F582" s="273"/>
      <c r="G582" s="274"/>
      <c r="H582" s="274"/>
      <c r="I582" s="274"/>
      <c r="J582" s="274"/>
      <c r="K582" s="274"/>
      <c r="L582" s="274"/>
      <c r="M582" s="274"/>
      <c r="N582" s="274"/>
      <c r="O582" s="274"/>
      <c r="P582" s="274"/>
      <c r="Q582" s="431"/>
      <c r="R582" s="431"/>
      <c r="S582" s="431"/>
      <c r="T582" s="431"/>
      <c r="U582" s="431"/>
      <c r="V582" s="431"/>
      <c r="W582" s="431"/>
      <c r="X582" s="431"/>
      <c r="Y582" s="431"/>
      <c r="Z582" s="431"/>
      <c r="AA582" s="431"/>
      <c r="AB582" s="431"/>
      <c r="AC582" s="431"/>
      <c r="AD582" s="431"/>
      <c r="AE582" s="431"/>
      <c r="AF582" s="431"/>
      <c r="AG582" s="431"/>
      <c r="AH582" s="431"/>
      <c r="AI582" s="431"/>
      <c r="AJ582" s="431"/>
      <c r="AK582" s="431"/>
      <c r="AL582" s="431"/>
      <c r="AM582" s="431"/>
      <c r="AN582" s="431"/>
      <c r="AO582" s="431"/>
      <c r="AP582" s="431"/>
      <c r="AQ582" s="431"/>
      <c r="AR582" s="431"/>
      <c r="AS582" s="431"/>
      <c r="AT582" s="431"/>
      <c r="AU582" s="431"/>
      <c r="AV582" s="431"/>
      <c r="AW582" s="431"/>
      <c r="AX582" s="431"/>
      <c r="AY582" s="431"/>
      <c r="AZ582" s="431"/>
      <c r="BA582" s="431"/>
      <c r="BB582" s="431"/>
    </row>
    <row r="583" ht="15.0" customHeight="1">
      <c r="A583" s="431"/>
      <c r="B583" s="431"/>
      <c r="C583" s="431"/>
      <c r="D583" s="431"/>
      <c r="E583" s="431"/>
      <c r="F583" s="273"/>
      <c r="G583" s="274"/>
      <c r="H583" s="274"/>
      <c r="I583" s="274"/>
      <c r="J583" s="274"/>
      <c r="K583" s="274"/>
      <c r="L583" s="274"/>
      <c r="M583" s="274"/>
      <c r="N583" s="274"/>
      <c r="O583" s="274"/>
      <c r="P583" s="274"/>
      <c r="Q583" s="431"/>
      <c r="R583" s="431"/>
      <c r="S583" s="431"/>
      <c r="T583" s="431"/>
      <c r="U583" s="431"/>
      <c r="V583" s="431"/>
      <c r="W583" s="431"/>
      <c r="X583" s="431"/>
      <c r="Y583" s="431"/>
      <c r="Z583" s="431"/>
      <c r="AA583" s="431"/>
      <c r="AB583" s="431"/>
      <c r="AC583" s="431"/>
      <c r="AD583" s="431"/>
      <c r="AE583" s="431"/>
      <c r="AF583" s="431"/>
      <c r="AG583" s="431"/>
      <c r="AH583" s="431"/>
      <c r="AI583" s="431"/>
      <c r="AJ583" s="431"/>
      <c r="AK583" s="431"/>
      <c r="AL583" s="431"/>
      <c r="AM583" s="431"/>
      <c r="AN583" s="431"/>
      <c r="AO583" s="431"/>
      <c r="AP583" s="431"/>
      <c r="AQ583" s="431"/>
      <c r="AR583" s="431"/>
      <c r="AS583" s="431"/>
      <c r="AT583" s="431"/>
      <c r="AU583" s="431"/>
      <c r="AV583" s="431"/>
      <c r="AW583" s="431"/>
      <c r="AX583" s="431"/>
      <c r="AY583" s="431"/>
      <c r="AZ583" s="431"/>
      <c r="BA583" s="431"/>
      <c r="BB583" s="431"/>
    </row>
    <row r="584" ht="15.0" customHeight="1">
      <c r="A584" s="431"/>
      <c r="B584" s="431"/>
      <c r="C584" s="431"/>
      <c r="D584" s="431"/>
      <c r="E584" s="431"/>
      <c r="F584" s="273"/>
      <c r="G584" s="274"/>
      <c r="H584" s="274"/>
      <c r="I584" s="274"/>
      <c r="J584" s="274"/>
      <c r="K584" s="274"/>
      <c r="L584" s="274"/>
      <c r="M584" s="274"/>
      <c r="N584" s="274"/>
      <c r="O584" s="274"/>
      <c r="P584" s="274"/>
      <c r="Q584" s="431"/>
      <c r="R584" s="431"/>
      <c r="S584" s="431"/>
      <c r="T584" s="431"/>
      <c r="U584" s="431"/>
      <c r="V584" s="431"/>
      <c r="W584" s="431"/>
      <c r="X584" s="431"/>
      <c r="Y584" s="431"/>
      <c r="Z584" s="431"/>
      <c r="AA584" s="431"/>
      <c r="AB584" s="431"/>
      <c r="AC584" s="431"/>
      <c r="AD584" s="431"/>
      <c r="AE584" s="431"/>
      <c r="AF584" s="431"/>
      <c r="AG584" s="431"/>
      <c r="AH584" s="431"/>
      <c r="AI584" s="431"/>
      <c r="AJ584" s="431"/>
      <c r="AK584" s="431"/>
      <c r="AL584" s="431"/>
      <c r="AM584" s="431"/>
      <c r="AN584" s="431"/>
      <c r="AO584" s="431"/>
      <c r="AP584" s="431"/>
      <c r="AQ584" s="431"/>
      <c r="AR584" s="431"/>
      <c r="AS584" s="431"/>
      <c r="AT584" s="431"/>
      <c r="AU584" s="431"/>
      <c r="AV584" s="431"/>
      <c r="AW584" s="431"/>
      <c r="AX584" s="431"/>
      <c r="AY584" s="431"/>
      <c r="AZ584" s="431"/>
      <c r="BA584" s="431"/>
      <c r="BB584" s="431"/>
    </row>
    <row r="585" ht="15.0" customHeight="1">
      <c r="A585" s="431"/>
      <c r="B585" s="431"/>
      <c r="C585" s="431"/>
      <c r="D585" s="431"/>
      <c r="E585" s="431"/>
      <c r="F585" s="273"/>
      <c r="G585" s="274"/>
      <c r="H585" s="274"/>
      <c r="I585" s="274"/>
      <c r="J585" s="274"/>
      <c r="K585" s="274"/>
      <c r="L585" s="274"/>
      <c r="M585" s="274"/>
      <c r="N585" s="274"/>
      <c r="O585" s="274"/>
      <c r="P585" s="274"/>
      <c r="Q585" s="431"/>
      <c r="R585" s="431"/>
      <c r="S585" s="431"/>
      <c r="T585" s="431"/>
      <c r="U585" s="431"/>
      <c r="V585" s="431"/>
      <c r="W585" s="431"/>
      <c r="X585" s="431"/>
      <c r="Y585" s="431"/>
      <c r="Z585" s="431"/>
      <c r="AA585" s="431"/>
      <c r="AB585" s="431"/>
      <c r="AC585" s="431"/>
      <c r="AD585" s="431"/>
      <c r="AE585" s="431"/>
      <c r="AF585" s="431"/>
      <c r="AG585" s="431"/>
      <c r="AH585" s="431"/>
      <c r="AI585" s="431"/>
      <c r="AJ585" s="431"/>
      <c r="AK585" s="431"/>
      <c r="AL585" s="431"/>
      <c r="AM585" s="431"/>
      <c r="AN585" s="431"/>
      <c r="AO585" s="431"/>
      <c r="AP585" s="431"/>
      <c r="AQ585" s="431"/>
      <c r="AR585" s="431"/>
      <c r="AS585" s="431"/>
      <c r="AT585" s="431"/>
      <c r="AU585" s="431"/>
      <c r="AV585" s="431"/>
      <c r="AW585" s="431"/>
      <c r="AX585" s="431"/>
      <c r="AY585" s="431"/>
      <c r="AZ585" s="431"/>
      <c r="BA585" s="431"/>
      <c r="BB585" s="431"/>
    </row>
    <row r="586" ht="15.0" customHeight="1">
      <c r="A586" s="431"/>
      <c r="B586" s="431"/>
      <c r="C586" s="431"/>
      <c r="D586" s="431"/>
      <c r="E586" s="431"/>
      <c r="F586" s="273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431"/>
      <c r="R586" s="431"/>
      <c r="S586" s="431"/>
      <c r="T586" s="431"/>
      <c r="U586" s="431"/>
      <c r="V586" s="431"/>
      <c r="W586" s="431"/>
      <c r="X586" s="431"/>
      <c r="Y586" s="431"/>
      <c r="Z586" s="431"/>
      <c r="AA586" s="431"/>
      <c r="AB586" s="431"/>
      <c r="AC586" s="431"/>
      <c r="AD586" s="431"/>
      <c r="AE586" s="431"/>
      <c r="AF586" s="431"/>
      <c r="AG586" s="431"/>
      <c r="AH586" s="431"/>
      <c r="AI586" s="431"/>
      <c r="AJ586" s="431"/>
      <c r="AK586" s="431"/>
      <c r="AL586" s="431"/>
      <c r="AM586" s="431"/>
      <c r="AN586" s="431"/>
      <c r="AO586" s="431"/>
      <c r="AP586" s="431"/>
      <c r="AQ586" s="431"/>
      <c r="AR586" s="431"/>
      <c r="AS586" s="431"/>
      <c r="AT586" s="431"/>
      <c r="AU586" s="431"/>
      <c r="AV586" s="431"/>
      <c r="AW586" s="431"/>
      <c r="AX586" s="431"/>
      <c r="AY586" s="431"/>
      <c r="AZ586" s="431"/>
      <c r="BA586" s="431"/>
      <c r="BB586" s="431"/>
    </row>
    <row r="587" ht="15.0" customHeight="1">
      <c r="A587" s="431"/>
      <c r="B587" s="431"/>
      <c r="C587" s="431"/>
      <c r="D587" s="431"/>
      <c r="E587" s="431"/>
      <c r="F587" s="273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431"/>
      <c r="R587" s="431"/>
      <c r="S587" s="431"/>
      <c r="T587" s="431"/>
      <c r="U587" s="431"/>
      <c r="V587" s="431"/>
      <c r="W587" s="431"/>
      <c r="X587" s="431"/>
      <c r="Y587" s="431"/>
      <c r="Z587" s="431"/>
      <c r="AA587" s="431"/>
      <c r="AB587" s="431"/>
      <c r="AC587" s="431"/>
      <c r="AD587" s="431"/>
      <c r="AE587" s="431"/>
      <c r="AF587" s="431"/>
      <c r="AG587" s="431"/>
      <c r="AH587" s="431"/>
      <c r="AI587" s="431"/>
      <c r="AJ587" s="431"/>
      <c r="AK587" s="431"/>
      <c r="AL587" s="431"/>
      <c r="AM587" s="431"/>
      <c r="AN587" s="431"/>
      <c r="AO587" s="431"/>
      <c r="AP587" s="431"/>
      <c r="AQ587" s="431"/>
      <c r="AR587" s="431"/>
      <c r="AS587" s="431"/>
      <c r="AT587" s="431"/>
      <c r="AU587" s="431"/>
      <c r="AV587" s="431"/>
      <c r="AW587" s="431"/>
      <c r="AX587" s="431"/>
      <c r="AY587" s="431"/>
      <c r="AZ587" s="431"/>
      <c r="BA587" s="431"/>
      <c r="BB587" s="431"/>
    </row>
    <row r="588" ht="15.0" customHeight="1">
      <c r="A588" s="431"/>
      <c r="B588" s="431"/>
      <c r="C588" s="431"/>
      <c r="D588" s="431"/>
      <c r="E588" s="431"/>
      <c r="F588" s="273"/>
      <c r="G588" s="274"/>
      <c r="H588" s="274"/>
      <c r="I588" s="274"/>
      <c r="J588" s="274"/>
      <c r="K588" s="274"/>
      <c r="L588" s="274"/>
      <c r="M588" s="274"/>
      <c r="N588" s="274"/>
      <c r="O588" s="274"/>
      <c r="P588" s="274"/>
      <c r="Q588" s="431"/>
      <c r="R588" s="431"/>
      <c r="S588" s="431"/>
      <c r="T588" s="431"/>
      <c r="U588" s="431"/>
      <c r="V588" s="431"/>
      <c r="W588" s="431"/>
      <c r="X588" s="431"/>
      <c r="Y588" s="431"/>
      <c r="Z588" s="431"/>
      <c r="AA588" s="431"/>
      <c r="AB588" s="431"/>
      <c r="AC588" s="431"/>
      <c r="AD588" s="431"/>
      <c r="AE588" s="431"/>
      <c r="AF588" s="431"/>
      <c r="AG588" s="431"/>
      <c r="AH588" s="431"/>
      <c r="AI588" s="431"/>
      <c r="AJ588" s="431"/>
      <c r="AK588" s="431"/>
      <c r="AL588" s="431"/>
      <c r="AM588" s="431"/>
      <c r="AN588" s="431"/>
      <c r="AO588" s="431"/>
      <c r="AP588" s="431"/>
      <c r="AQ588" s="431"/>
      <c r="AR588" s="431"/>
      <c r="AS588" s="431"/>
      <c r="AT588" s="431"/>
      <c r="AU588" s="431"/>
      <c r="AV588" s="431"/>
      <c r="AW588" s="431"/>
      <c r="AX588" s="431"/>
      <c r="AY588" s="431"/>
      <c r="AZ588" s="431"/>
      <c r="BA588" s="431"/>
      <c r="BB588" s="431"/>
    </row>
    <row r="589" ht="15.0" customHeight="1">
      <c r="A589" s="431"/>
      <c r="B589" s="431"/>
      <c r="C589" s="431"/>
      <c r="D589" s="431"/>
      <c r="E589" s="431"/>
      <c r="F589" s="273"/>
      <c r="G589" s="274"/>
      <c r="H589" s="274"/>
      <c r="I589" s="274"/>
      <c r="J589" s="274"/>
      <c r="K589" s="274"/>
      <c r="L589" s="274"/>
      <c r="M589" s="274"/>
      <c r="N589" s="274"/>
      <c r="O589" s="274"/>
      <c r="P589" s="274"/>
      <c r="Q589" s="431"/>
      <c r="R589" s="431"/>
      <c r="S589" s="431"/>
      <c r="T589" s="431"/>
      <c r="U589" s="431"/>
      <c r="V589" s="431"/>
      <c r="W589" s="431"/>
      <c r="X589" s="431"/>
      <c r="Y589" s="431"/>
      <c r="Z589" s="431"/>
      <c r="AA589" s="431"/>
      <c r="AB589" s="431"/>
      <c r="AC589" s="431"/>
      <c r="AD589" s="431"/>
      <c r="AE589" s="431"/>
      <c r="AF589" s="431"/>
      <c r="AG589" s="431"/>
      <c r="AH589" s="431"/>
      <c r="AI589" s="431"/>
      <c r="AJ589" s="431"/>
      <c r="AK589" s="431"/>
      <c r="AL589" s="431"/>
      <c r="AM589" s="431"/>
      <c r="AN589" s="431"/>
      <c r="AO589" s="431"/>
      <c r="AP589" s="431"/>
      <c r="AQ589" s="431"/>
      <c r="AR589" s="431"/>
      <c r="AS589" s="431"/>
      <c r="AT589" s="431"/>
      <c r="AU589" s="431"/>
      <c r="AV589" s="431"/>
      <c r="AW589" s="431"/>
      <c r="AX589" s="431"/>
      <c r="AY589" s="431"/>
      <c r="AZ589" s="431"/>
      <c r="BA589" s="431"/>
      <c r="BB589" s="431"/>
    </row>
    <row r="590" ht="15.0" customHeight="1">
      <c r="A590" s="431"/>
      <c r="B590" s="431"/>
      <c r="C590" s="431"/>
      <c r="D590" s="431"/>
      <c r="E590" s="431"/>
      <c r="F590" s="273"/>
      <c r="G590" s="274"/>
      <c r="H590" s="274"/>
      <c r="I590" s="274"/>
      <c r="J590" s="274"/>
      <c r="K590" s="274"/>
      <c r="L590" s="274"/>
      <c r="M590" s="274"/>
      <c r="N590" s="274"/>
      <c r="O590" s="274"/>
      <c r="P590" s="274"/>
      <c r="Q590" s="431"/>
      <c r="R590" s="431"/>
      <c r="S590" s="431"/>
      <c r="T590" s="431"/>
      <c r="U590" s="431"/>
      <c r="V590" s="431"/>
      <c r="W590" s="431"/>
      <c r="X590" s="431"/>
      <c r="Y590" s="431"/>
      <c r="Z590" s="431"/>
      <c r="AA590" s="431"/>
      <c r="AB590" s="431"/>
      <c r="AC590" s="431"/>
      <c r="AD590" s="431"/>
      <c r="AE590" s="431"/>
      <c r="AF590" s="431"/>
      <c r="AG590" s="431"/>
      <c r="AH590" s="431"/>
      <c r="AI590" s="431"/>
      <c r="AJ590" s="431"/>
      <c r="AK590" s="431"/>
      <c r="AL590" s="431"/>
      <c r="AM590" s="431"/>
      <c r="AN590" s="431"/>
      <c r="AO590" s="431"/>
      <c r="AP590" s="431"/>
      <c r="AQ590" s="431"/>
      <c r="AR590" s="431"/>
      <c r="AS590" s="431"/>
      <c r="AT590" s="431"/>
      <c r="AU590" s="431"/>
      <c r="AV590" s="431"/>
      <c r="AW590" s="431"/>
      <c r="AX590" s="431"/>
      <c r="AY590" s="431"/>
      <c r="AZ590" s="431"/>
      <c r="BA590" s="431"/>
      <c r="BB590" s="431"/>
    </row>
    <row r="591" ht="15.0" customHeight="1">
      <c r="A591" s="431"/>
      <c r="B591" s="431"/>
      <c r="C591" s="431"/>
      <c r="D591" s="431"/>
      <c r="E591" s="431"/>
      <c r="F591" s="273"/>
      <c r="G591" s="274"/>
      <c r="H591" s="274"/>
      <c r="I591" s="274"/>
      <c r="J591" s="274"/>
      <c r="K591" s="274"/>
      <c r="L591" s="274"/>
      <c r="M591" s="274"/>
      <c r="N591" s="274"/>
      <c r="O591" s="274"/>
      <c r="P591" s="274"/>
      <c r="Q591" s="431"/>
      <c r="R591" s="431"/>
      <c r="S591" s="431"/>
      <c r="T591" s="431"/>
      <c r="U591" s="431"/>
      <c r="V591" s="431"/>
      <c r="W591" s="431"/>
      <c r="X591" s="431"/>
      <c r="Y591" s="431"/>
      <c r="Z591" s="431"/>
      <c r="AA591" s="431"/>
      <c r="AB591" s="431"/>
      <c r="AC591" s="431"/>
      <c r="AD591" s="431"/>
      <c r="AE591" s="431"/>
      <c r="AF591" s="431"/>
      <c r="AG591" s="431"/>
      <c r="AH591" s="431"/>
      <c r="AI591" s="431"/>
      <c r="AJ591" s="431"/>
      <c r="AK591" s="431"/>
      <c r="AL591" s="431"/>
      <c r="AM591" s="431"/>
      <c r="AN591" s="431"/>
      <c r="AO591" s="431"/>
      <c r="AP591" s="431"/>
      <c r="AQ591" s="431"/>
      <c r="AR591" s="431"/>
      <c r="AS591" s="431"/>
      <c r="AT591" s="431"/>
      <c r="AU591" s="431"/>
      <c r="AV591" s="431"/>
      <c r="AW591" s="431"/>
      <c r="AX591" s="431"/>
      <c r="AY591" s="431"/>
      <c r="AZ591" s="431"/>
      <c r="BA591" s="431"/>
      <c r="BB591" s="431"/>
    </row>
    <row r="592" ht="15.0" customHeight="1">
      <c r="A592" s="431"/>
      <c r="B592" s="431"/>
      <c r="C592" s="431"/>
      <c r="D592" s="431"/>
      <c r="E592" s="431"/>
      <c r="F592" s="273"/>
      <c r="G592" s="274"/>
      <c r="H592" s="274"/>
      <c r="I592" s="274"/>
      <c r="J592" s="274"/>
      <c r="K592" s="274"/>
      <c r="L592" s="274"/>
      <c r="M592" s="274"/>
      <c r="N592" s="274"/>
      <c r="O592" s="274"/>
      <c r="P592" s="274"/>
      <c r="Q592" s="431"/>
      <c r="R592" s="431"/>
      <c r="S592" s="431"/>
      <c r="T592" s="431"/>
      <c r="U592" s="431"/>
      <c r="V592" s="431"/>
      <c r="W592" s="431"/>
      <c r="X592" s="431"/>
      <c r="Y592" s="431"/>
      <c r="Z592" s="431"/>
      <c r="AA592" s="431"/>
      <c r="AB592" s="431"/>
      <c r="AC592" s="431"/>
      <c r="AD592" s="431"/>
      <c r="AE592" s="431"/>
      <c r="AF592" s="431"/>
      <c r="AG592" s="431"/>
      <c r="AH592" s="431"/>
      <c r="AI592" s="431"/>
      <c r="AJ592" s="431"/>
      <c r="AK592" s="431"/>
      <c r="AL592" s="431"/>
      <c r="AM592" s="431"/>
      <c r="AN592" s="431"/>
      <c r="AO592" s="431"/>
      <c r="AP592" s="431"/>
      <c r="AQ592" s="431"/>
      <c r="AR592" s="431"/>
      <c r="AS592" s="431"/>
      <c r="AT592" s="431"/>
      <c r="AU592" s="431"/>
      <c r="AV592" s="431"/>
      <c r="AW592" s="431"/>
      <c r="AX592" s="431"/>
      <c r="AY592" s="431"/>
      <c r="AZ592" s="431"/>
      <c r="BA592" s="431"/>
      <c r="BB592" s="431"/>
    </row>
    <row r="593" ht="15.0" customHeight="1">
      <c r="A593" s="431"/>
      <c r="B593" s="431"/>
      <c r="C593" s="431"/>
      <c r="D593" s="431"/>
      <c r="E593" s="431"/>
      <c r="F593" s="273"/>
      <c r="G593" s="274"/>
      <c r="H593" s="274"/>
      <c r="I593" s="274"/>
      <c r="J593" s="274"/>
      <c r="K593" s="274"/>
      <c r="L593" s="274"/>
      <c r="M593" s="274"/>
      <c r="N593" s="274"/>
      <c r="O593" s="274"/>
      <c r="P593" s="274"/>
      <c r="Q593" s="431"/>
      <c r="R593" s="431"/>
      <c r="S593" s="431"/>
      <c r="T593" s="431"/>
      <c r="U593" s="431"/>
      <c r="V593" s="431"/>
      <c r="W593" s="431"/>
      <c r="X593" s="431"/>
      <c r="Y593" s="431"/>
      <c r="Z593" s="431"/>
      <c r="AA593" s="431"/>
      <c r="AB593" s="431"/>
      <c r="AC593" s="431"/>
      <c r="AD593" s="431"/>
      <c r="AE593" s="431"/>
      <c r="AF593" s="431"/>
      <c r="AG593" s="431"/>
      <c r="AH593" s="431"/>
      <c r="AI593" s="431"/>
      <c r="AJ593" s="431"/>
      <c r="AK593" s="431"/>
      <c r="AL593" s="431"/>
      <c r="AM593" s="431"/>
      <c r="AN593" s="431"/>
      <c r="AO593" s="431"/>
      <c r="AP593" s="431"/>
      <c r="AQ593" s="431"/>
      <c r="AR593" s="431"/>
      <c r="AS593" s="431"/>
      <c r="AT593" s="431"/>
      <c r="AU593" s="431"/>
      <c r="AV593" s="431"/>
      <c r="AW593" s="431"/>
      <c r="AX593" s="431"/>
      <c r="AY593" s="431"/>
      <c r="AZ593" s="431"/>
      <c r="BA593" s="431"/>
      <c r="BB593" s="431"/>
    </row>
    <row r="594" ht="15.0" customHeight="1">
      <c r="A594" s="431"/>
      <c r="B594" s="431"/>
      <c r="C594" s="431"/>
      <c r="D594" s="431"/>
      <c r="E594" s="431"/>
      <c r="F594" s="273"/>
      <c r="G594" s="274"/>
      <c r="H594" s="274"/>
      <c r="I594" s="274"/>
      <c r="J594" s="274"/>
      <c r="K594" s="274"/>
      <c r="L594" s="274"/>
      <c r="M594" s="274"/>
      <c r="N594" s="274"/>
      <c r="O594" s="274"/>
      <c r="P594" s="274"/>
      <c r="Q594" s="431"/>
      <c r="R594" s="431"/>
      <c r="S594" s="431"/>
      <c r="T594" s="431"/>
      <c r="U594" s="431"/>
      <c r="V594" s="431"/>
      <c r="W594" s="431"/>
      <c r="X594" s="431"/>
      <c r="Y594" s="431"/>
      <c r="Z594" s="431"/>
      <c r="AA594" s="431"/>
      <c r="AB594" s="431"/>
      <c r="AC594" s="431"/>
      <c r="AD594" s="431"/>
      <c r="AE594" s="431"/>
      <c r="AF594" s="431"/>
      <c r="AG594" s="431"/>
      <c r="AH594" s="431"/>
      <c r="AI594" s="431"/>
      <c r="AJ594" s="431"/>
      <c r="AK594" s="431"/>
      <c r="AL594" s="431"/>
      <c r="AM594" s="431"/>
      <c r="AN594" s="431"/>
      <c r="AO594" s="431"/>
      <c r="AP594" s="431"/>
      <c r="AQ594" s="431"/>
      <c r="AR594" s="431"/>
      <c r="AS594" s="431"/>
      <c r="AT594" s="431"/>
      <c r="AU594" s="431"/>
      <c r="AV594" s="431"/>
      <c r="AW594" s="431"/>
      <c r="AX594" s="431"/>
      <c r="AY594" s="431"/>
      <c r="AZ594" s="431"/>
      <c r="BA594" s="431"/>
      <c r="BB594" s="431"/>
    </row>
    <row r="595" ht="15.0" customHeight="1">
      <c r="A595" s="431"/>
      <c r="B595" s="431"/>
      <c r="C595" s="431"/>
      <c r="D595" s="431"/>
      <c r="E595" s="431"/>
      <c r="F595" s="273"/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431"/>
      <c r="R595" s="431"/>
      <c r="S595" s="431"/>
      <c r="T595" s="431"/>
      <c r="U595" s="431"/>
      <c r="V595" s="431"/>
      <c r="W595" s="431"/>
      <c r="X595" s="431"/>
      <c r="Y595" s="431"/>
      <c r="Z595" s="431"/>
      <c r="AA595" s="431"/>
      <c r="AB595" s="431"/>
      <c r="AC595" s="431"/>
      <c r="AD595" s="431"/>
      <c r="AE595" s="431"/>
      <c r="AF595" s="431"/>
      <c r="AG595" s="431"/>
      <c r="AH595" s="431"/>
      <c r="AI595" s="431"/>
      <c r="AJ595" s="431"/>
      <c r="AK595" s="431"/>
      <c r="AL595" s="431"/>
      <c r="AM595" s="431"/>
      <c r="AN595" s="431"/>
      <c r="AO595" s="431"/>
      <c r="AP595" s="431"/>
      <c r="AQ595" s="431"/>
      <c r="AR595" s="431"/>
      <c r="AS595" s="431"/>
      <c r="AT595" s="431"/>
      <c r="AU595" s="431"/>
      <c r="AV595" s="431"/>
      <c r="AW595" s="431"/>
      <c r="AX595" s="431"/>
      <c r="AY595" s="431"/>
      <c r="AZ595" s="431"/>
      <c r="BA595" s="431"/>
      <c r="BB595" s="431"/>
    </row>
    <row r="596" ht="15.0" customHeight="1">
      <c r="A596" s="431"/>
      <c r="B596" s="431"/>
      <c r="C596" s="431"/>
      <c r="D596" s="431"/>
      <c r="E596" s="431"/>
      <c r="F596" s="273"/>
      <c r="G596" s="274"/>
      <c r="H596" s="274"/>
      <c r="I596" s="274"/>
      <c r="J596" s="274"/>
      <c r="K596" s="274"/>
      <c r="L596" s="274"/>
      <c r="M596" s="274"/>
      <c r="N596" s="274"/>
      <c r="O596" s="274"/>
      <c r="P596" s="274"/>
      <c r="Q596" s="431"/>
      <c r="R596" s="431"/>
      <c r="S596" s="431"/>
      <c r="T596" s="431"/>
      <c r="U596" s="431"/>
      <c r="V596" s="431"/>
      <c r="W596" s="431"/>
      <c r="X596" s="431"/>
      <c r="Y596" s="431"/>
      <c r="Z596" s="431"/>
      <c r="AA596" s="431"/>
      <c r="AB596" s="431"/>
      <c r="AC596" s="431"/>
      <c r="AD596" s="431"/>
      <c r="AE596" s="431"/>
      <c r="AF596" s="431"/>
      <c r="AG596" s="431"/>
      <c r="AH596" s="431"/>
      <c r="AI596" s="431"/>
      <c r="AJ596" s="431"/>
      <c r="AK596" s="431"/>
      <c r="AL596" s="431"/>
      <c r="AM596" s="431"/>
      <c r="AN596" s="431"/>
      <c r="AO596" s="431"/>
      <c r="AP596" s="431"/>
      <c r="AQ596" s="431"/>
      <c r="AR596" s="431"/>
      <c r="AS596" s="431"/>
      <c r="AT596" s="431"/>
      <c r="AU596" s="431"/>
      <c r="AV596" s="431"/>
      <c r="AW596" s="431"/>
      <c r="AX596" s="431"/>
      <c r="AY596" s="431"/>
      <c r="AZ596" s="431"/>
      <c r="BA596" s="431"/>
      <c r="BB596" s="431"/>
    </row>
    <row r="597" ht="15.0" customHeight="1">
      <c r="A597" s="431"/>
      <c r="B597" s="431"/>
      <c r="C597" s="431"/>
      <c r="D597" s="431"/>
      <c r="E597" s="431"/>
      <c r="F597" s="273"/>
      <c r="G597" s="274"/>
      <c r="H597" s="274"/>
      <c r="I597" s="274"/>
      <c r="J597" s="274"/>
      <c r="K597" s="274"/>
      <c r="L597" s="274"/>
      <c r="M597" s="274"/>
      <c r="N597" s="274"/>
      <c r="O597" s="274"/>
      <c r="P597" s="274"/>
      <c r="Q597" s="431"/>
      <c r="R597" s="431"/>
      <c r="S597" s="431"/>
      <c r="T597" s="431"/>
      <c r="U597" s="431"/>
      <c r="V597" s="431"/>
      <c r="W597" s="431"/>
      <c r="X597" s="431"/>
      <c r="Y597" s="431"/>
      <c r="Z597" s="431"/>
      <c r="AA597" s="431"/>
      <c r="AB597" s="431"/>
      <c r="AC597" s="431"/>
      <c r="AD597" s="431"/>
      <c r="AE597" s="431"/>
      <c r="AF597" s="431"/>
      <c r="AG597" s="431"/>
      <c r="AH597" s="431"/>
      <c r="AI597" s="431"/>
      <c r="AJ597" s="431"/>
      <c r="AK597" s="431"/>
      <c r="AL597" s="431"/>
      <c r="AM597" s="431"/>
      <c r="AN597" s="431"/>
      <c r="AO597" s="431"/>
      <c r="AP597" s="431"/>
      <c r="AQ597" s="431"/>
      <c r="AR597" s="431"/>
      <c r="AS597" s="431"/>
      <c r="AT597" s="431"/>
      <c r="AU597" s="431"/>
      <c r="AV597" s="431"/>
      <c r="AW597" s="431"/>
      <c r="AX597" s="431"/>
      <c r="AY597" s="431"/>
      <c r="AZ597" s="431"/>
      <c r="BA597" s="431"/>
      <c r="BB597" s="431"/>
    </row>
    <row r="598" ht="15.0" customHeight="1">
      <c r="A598" s="431"/>
      <c r="B598" s="431"/>
      <c r="C598" s="431"/>
      <c r="D598" s="431"/>
      <c r="E598" s="431"/>
      <c r="F598" s="273"/>
      <c r="G598" s="274"/>
      <c r="H598" s="274"/>
      <c r="I598" s="274"/>
      <c r="J598" s="274"/>
      <c r="K598" s="274"/>
      <c r="L598" s="274"/>
      <c r="M598" s="274"/>
      <c r="N598" s="274"/>
      <c r="O598" s="274"/>
      <c r="P598" s="274"/>
      <c r="Q598" s="431"/>
      <c r="R598" s="431"/>
      <c r="S598" s="431"/>
      <c r="T598" s="431"/>
      <c r="U598" s="431"/>
      <c r="V598" s="431"/>
      <c r="W598" s="431"/>
      <c r="X598" s="431"/>
      <c r="Y598" s="431"/>
      <c r="Z598" s="431"/>
      <c r="AA598" s="431"/>
      <c r="AB598" s="431"/>
      <c r="AC598" s="431"/>
      <c r="AD598" s="431"/>
      <c r="AE598" s="431"/>
      <c r="AF598" s="431"/>
      <c r="AG598" s="431"/>
      <c r="AH598" s="431"/>
      <c r="AI598" s="431"/>
      <c r="AJ598" s="431"/>
      <c r="AK598" s="431"/>
      <c r="AL598" s="431"/>
      <c r="AM598" s="431"/>
      <c r="AN598" s="431"/>
      <c r="AO598" s="431"/>
      <c r="AP598" s="431"/>
      <c r="AQ598" s="431"/>
      <c r="AR598" s="431"/>
      <c r="AS598" s="431"/>
      <c r="AT598" s="431"/>
      <c r="AU598" s="431"/>
      <c r="AV598" s="431"/>
      <c r="AW598" s="431"/>
      <c r="AX598" s="431"/>
      <c r="AY598" s="431"/>
      <c r="AZ598" s="431"/>
      <c r="BA598" s="431"/>
      <c r="BB598" s="431"/>
    </row>
    <row r="599" ht="15.0" customHeight="1">
      <c r="A599" s="431"/>
      <c r="B599" s="431"/>
      <c r="C599" s="431"/>
      <c r="D599" s="431"/>
      <c r="E599" s="431"/>
      <c r="F599" s="273"/>
      <c r="G599" s="274"/>
      <c r="H599" s="274"/>
      <c r="I599" s="274"/>
      <c r="J599" s="274"/>
      <c r="K599" s="274"/>
      <c r="L599" s="274"/>
      <c r="M599" s="274"/>
      <c r="N599" s="274"/>
      <c r="O599" s="274"/>
      <c r="P599" s="274"/>
      <c r="Q599" s="431"/>
      <c r="R599" s="431"/>
      <c r="S599" s="431"/>
      <c r="T599" s="431"/>
      <c r="U599" s="431"/>
      <c r="V599" s="431"/>
      <c r="W599" s="431"/>
      <c r="X599" s="431"/>
      <c r="Y599" s="431"/>
      <c r="Z599" s="431"/>
      <c r="AA599" s="431"/>
      <c r="AB599" s="431"/>
      <c r="AC599" s="431"/>
      <c r="AD599" s="431"/>
      <c r="AE599" s="431"/>
      <c r="AF599" s="431"/>
      <c r="AG599" s="431"/>
      <c r="AH599" s="431"/>
      <c r="AI599" s="431"/>
      <c r="AJ599" s="431"/>
      <c r="AK599" s="431"/>
      <c r="AL599" s="431"/>
      <c r="AM599" s="431"/>
      <c r="AN599" s="431"/>
      <c r="AO599" s="431"/>
      <c r="AP599" s="431"/>
      <c r="AQ599" s="431"/>
      <c r="AR599" s="431"/>
      <c r="AS599" s="431"/>
      <c r="AT599" s="431"/>
      <c r="AU599" s="431"/>
      <c r="AV599" s="431"/>
      <c r="AW599" s="431"/>
      <c r="AX599" s="431"/>
      <c r="AY599" s="431"/>
      <c r="AZ599" s="431"/>
      <c r="BA599" s="431"/>
      <c r="BB599" s="431"/>
    </row>
    <row r="600" ht="15.0" customHeight="1">
      <c r="A600" s="431"/>
      <c r="B600" s="431"/>
      <c r="C600" s="431"/>
      <c r="D600" s="431"/>
      <c r="E600" s="431"/>
      <c r="F600" s="273"/>
      <c r="G600" s="274"/>
      <c r="H600" s="274"/>
      <c r="I600" s="274"/>
      <c r="J600" s="274"/>
      <c r="K600" s="274"/>
      <c r="L600" s="274"/>
      <c r="M600" s="274"/>
      <c r="N600" s="274"/>
      <c r="O600" s="274"/>
      <c r="P600" s="274"/>
      <c r="Q600" s="431"/>
      <c r="R600" s="431"/>
      <c r="S600" s="431"/>
      <c r="T600" s="431"/>
      <c r="U600" s="431"/>
      <c r="V600" s="431"/>
      <c r="W600" s="431"/>
      <c r="X600" s="431"/>
      <c r="Y600" s="431"/>
      <c r="Z600" s="431"/>
      <c r="AA600" s="431"/>
      <c r="AB600" s="431"/>
      <c r="AC600" s="431"/>
      <c r="AD600" s="431"/>
      <c r="AE600" s="431"/>
      <c r="AF600" s="431"/>
      <c r="AG600" s="431"/>
      <c r="AH600" s="431"/>
      <c r="AI600" s="431"/>
      <c r="AJ600" s="431"/>
      <c r="AK600" s="431"/>
      <c r="AL600" s="431"/>
      <c r="AM600" s="431"/>
      <c r="AN600" s="431"/>
      <c r="AO600" s="431"/>
      <c r="AP600" s="431"/>
      <c r="AQ600" s="431"/>
      <c r="AR600" s="431"/>
      <c r="AS600" s="431"/>
      <c r="AT600" s="431"/>
      <c r="AU600" s="431"/>
      <c r="AV600" s="431"/>
      <c r="AW600" s="431"/>
      <c r="AX600" s="431"/>
      <c r="AY600" s="431"/>
      <c r="AZ600" s="431"/>
      <c r="BA600" s="431"/>
      <c r="BB600" s="431"/>
    </row>
    <row r="601" ht="15.0" customHeight="1">
      <c r="A601" s="431"/>
      <c r="B601" s="431"/>
      <c r="C601" s="431"/>
      <c r="D601" s="431"/>
      <c r="E601" s="431"/>
      <c r="F601" s="273"/>
      <c r="G601" s="274"/>
      <c r="H601" s="274"/>
      <c r="I601" s="274"/>
      <c r="J601" s="274"/>
      <c r="K601" s="274"/>
      <c r="L601" s="274"/>
      <c r="M601" s="274"/>
      <c r="N601" s="274"/>
      <c r="O601" s="274"/>
      <c r="P601" s="274"/>
      <c r="Q601" s="431"/>
      <c r="R601" s="431"/>
      <c r="S601" s="431"/>
      <c r="T601" s="431"/>
      <c r="U601" s="431"/>
      <c r="V601" s="431"/>
      <c r="W601" s="431"/>
      <c r="X601" s="431"/>
      <c r="Y601" s="431"/>
      <c r="Z601" s="431"/>
      <c r="AA601" s="431"/>
      <c r="AB601" s="431"/>
      <c r="AC601" s="431"/>
      <c r="AD601" s="431"/>
      <c r="AE601" s="431"/>
      <c r="AF601" s="431"/>
      <c r="AG601" s="431"/>
      <c r="AH601" s="431"/>
      <c r="AI601" s="431"/>
      <c r="AJ601" s="431"/>
      <c r="AK601" s="431"/>
      <c r="AL601" s="431"/>
      <c r="AM601" s="431"/>
      <c r="AN601" s="431"/>
      <c r="AO601" s="431"/>
      <c r="AP601" s="431"/>
      <c r="AQ601" s="431"/>
      <c r="AR601" s="431"/>
      <c r="AS601" s="431"/>
      <c r="AT601" s="431"/>
      <c r="AU601" s="431"/>
      <c r="AV601" s="431"/>
      <c r="AW601" s="431"/>
      <c r="AX601" s="431"/>
      <c r="AY601" s="431"/>
      <c r="AZ601" s="431"/>
      <c r="BA601" s="431"/>
      <c r="BB601" s="431"/>
    </row>
    <row r="602" ht="15.0" customHeight="1">
      <c r="A602" s="431"/>
      <c r="B602" s="431"/>
      <c r="C602" s="431"/>
      <c r="D602" s="431"/>
      <c r="E602" s="431"/>
      <c r="F602" s="273"/>
      <c r="G602" s="274"/>
      <c r="H602" s="274"/>
      <c r="I602" s="274"/>
      <c r="J602" s="274"/>
      <c r="K602" s="274"/>
      <c r="L602" s="274"/>
      <c r="M602" s="274"/>
      <c r="N602" s="274"/>
      <c r="O602" s="274"/>
      <c r="P602" s="274"/>
      <c r="Q602" s="431"/>
      <c r="R602" s="431"/>
      <c r="S602" s="431"/>
      <c r="T602" s="431"/>
      <c r="U602" s="431"/>
      <c r="V602" s="431"/>
      <c r="W602" s="431"/>
      <c r="X602" s="431"/>
      <c r="Y602" s="431"/>
      <c r="Z602" s="431"/>
      <c r="AA602" s="431"/>
      <c r="AB602" s="431"/>
      <c r="AC602" s="431"/>
      <c r="AD602" s="431"/>
      <c r="AE602" s="431"/>
      <c r="AF602" s="431"/>
      <c r="AG602" s="431"/>
      <c r="AH602" s="431"/>
      <c r="AI602" s="431"/>
      <c r="AJ602" s="431"/>
      <c r="AK602" s="431"/>
      <c r="AL602" s="431"/>
      <c r="AM602" s="431"/>
      <c r="AN602" s="431"/>
      <c r="AO602" s="431"/>
      <c r="AP602" s="431"/>
      <c r="AQ602" s="431"/>
      <c r="AR602" s="431"/>
      <c r="AS602" s="431"/>
      <c r="AT602" s="431"/>
      <c r="AU602" s="431"/>
      <c r="AV602" s="431"/>
      <c r="AW602" s="431"/>
      <c r="AX602" s="431"/>
      <c r="AY602" s="431"/>
      <c r="AZ602" s="431"/>
      <c r="BA602" s="431"/>
      <c r="BB602" s="431"/>
    </row>
    <row r="603" ht="15.0" customHeight="1">
      <c r="A603" s="431"/>
      <c r="B603" s="431"/>
      <c r="C603" s="431"/>
      <c r="D603" s="431"/>
      <c r="E603" s="431"/>
      <c r="F603" s="273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  <c r="Q603" s="431"/>
      <c r="R603" s="431"/>
      <c r="S603" s="431"/>
      <c r="T603" s="431"/>
      <c r="U603" s="431"/>
      <c r="V603" s="431"/>
      <c r="W603" s="431"/>
      <c r="X603" s="431"/>
      <c r="Y603" s="431"/>
      <c r="Z603" s="431"/>
      <c r="AA603" s="431"/>
      <c r="AB603" s="431"/>
      <c r="AC603" s="431"/>
      <c r="AD603" s="431"/>
      <c r="AE603" s="431"/>
      <c r="AF603" s="431"/>
      <c r="AG603" s="431"/>
      <c r="AH603" s="431"/>
      <c r="AI603" s="431"/>
      <c r="AJ603" s="431"/>
      <c r="AK603" s="431"/>
      <c r="AL603" s="431"/>
      <c r="AM603" s="431"/>
      <c r="AN603" s="431"/>
      <c r="AO603" s="431"/>
      <c r="AP603" s="431"/>
      <c r="AQ603" s="431"/>
      <c r="AR603" s="431"/>
      <c r="AS603" s="431"/>
      <c r="AT603" s="431"/>
      <c r="AU603" s="431"/>
      <c r="AV603" s="431"/>
      <c r="AW603" s="431"/>
      <c r="AX603" s="431"/>
      <c r="AY603" s="431"/>
      <c r="AZ603" s="431"/>
      <c r="BA603" s="431"/>
      <c r="BB603" s="431"/>
    </row>
    <row r="604" ht="15.0" customHeight="1">
      <c r="A604" s="431"/>
      <c r="B604" s="431"/>
      <c r="C604" s="431"/>
      <c r="D604" s="431"/>
      <c r="E604" s="431"/>
      <c r="F604" s="273"/>
      <c r="G604" s="274"/>
      <c r="H604" s="274"/>
      <c r="I604" s="274"/>
      <c r="J604" s="274"/>
      <c r="K604" s="274"/>
      <c r="L604" s="274"/>
      <c r="M604" s="274"/>
      <c r="N604" s="274"/>
      <c r="O604" s="274"/>
      <c r="P604" s="274"/>
      <c r="Q604" s="431"/>
      <c r="R604" s="431"/>
      <c r="S604" s="431"/>
      <c r="T604" s="431"/>
      <c r="U604" s="431"/>
      <c r="V604" s="431"/>
      <c r="W604" s="431"/>
      <c r="X604" s="431"/>
      <c r="Y604" s="431"/>
      <c r="Z604" s="431"/>
      <c r="AA604" s="431"/>
      <c r="AB604" s="431"/>
      <c r="AC604" s="431"/>
      <c r="AD604" s="431"/>
      <c r="AE604" s="431"/>
      <c r="AF604" s="431"/>
      <c r="AG604" s="431"/>
      <c r="AH604" s="431"/>
      <c r="AI604" s="431"/>
      <c r="AJ604" s="431"/>
      <c r="AK604" s="431"/>
      <c r="AL604" s="431"/>
      <c r="AM604" s="431"/>
      <c r="AN604" s="431"/>
      <c r="AO604" s="431"/>
      <c r="AP604" s="431"/>
      <c r="AQ604" s="431"/>
      <c r="AR604" s="431"/>
      <c r="AS604" s="431"/>
      <c r="AT604" s="431"/>
      <c r="AU604" s="431"/>
      <c r="AV604" s="431"/>
      <c r="AW604" s="431"/>
      <c r="AX604" s="431"/>
      <c r="AY604" s="431"/>
      <c r="AZ604" s="431"/>
      <c r="BA604" s="431"/>
      <c r="BB604" s="431"/>
    </row>
    <row r="605" ht="15.0" customHeight="1">
      <c r="A605" s="431"/>
      <c r="B605" s="431"/>
      <c r="C605" s="431"/>
      <c r="D605" s="431"/>
      <c r="E605" s="431"/>
      <c r="F605" s="273"/>
      <c r="G605" s="274"/>
      <c r="H605" s="274"/>
      <c r="I605" s="274"/>
      <c r="J605" s="274"/>
      <c r="K605" s="274"/>
      <c r="L605" s="274"/>
      <c r="M605" s="274"/>
      <c r="N605" s="274"/>
      <c r="O605" s="274"/>
      <c r="P605" s="274"/>
      <c r="Q605" s="431"/>
      <c r="R605" s="431"/>
      <c r="S605" s="431"/>
      <c r="T605" s="431"/>
      <c r="U605" s="431"/>
      <c r="V605" s="431"/>
      <c r="W605" s="431"/>
      <c r="X605" s="431"/>
      <c r="Y605" s="431"/>
      <c r="Z605" s="431"/>
      <c r="AA605" s="431"/>
      <c r="AB605" s="431"/>
      <c r="AC605" s="431"/>
      <c r="AD605" s="431"/>
      <c r="AE605" s="431"/>
      <c r="AF605" s="431"/>
      <c r="AG605" s="431"/>
      <c r="AH605" s="431"/>
      <c r="AI605" s="431"/>
      <c r="AJ605" s="431"/>
      <c r="AK605" s="431"/>
      <c r="AL605" s="431"/>
      <c r="AM605" s="431"/>
      <c r="AN605" s="431"/>
      <c r="AO605" s="431"/>
      <c r="AP605" s="431"/>
      <c r="AQ605" s="431"/>
      <c r="AR605" s="431"/>
      <c r="AS605" s="431"/>
      <c r="AT605" s="431"/>
      <c r="AU605" s="431"/>
      <c r="AV605" s="431"/>
      <c r="AW605" s="431"/>
      <c r="AX605" s="431"/>
      <c r="AY605" s="431"/>
      <c r="AZ605" s="431"/>
      <c r="BA605" s="431"/>
      <c r="BB605" s="431"/>
    </row>
    <row r="606" ht="15.0" customHeight="1">
      <c r="A606" s="431"/>
      <c r="B606" s="431"/>
      <c r="C606" s="431"/>
      <c r="D606" s="431"/>
      <c r="E606" s="431"/>
      <c r="F606" s="273"/>
      <c r="G606" s="274"/>
      <c r="H606" s="274"/>
      <c r="I606" s="274"/>
      <c r="J606" s="274"/>
      <c r="K606" s="274"/>
      <c r="L606" s="274"/>
      <c r="M606" s="274"/>
      <c r="N606" s="274"/>
      <c r="O606" s="274"/>
      <c r="P606" s="274"/>
      <c r="Q606" s="431"/>
      <c r="R606" s="431"/>
      <c r="S606" s="431"/>
      <c r="T606" s="431"/>
      <c r="U606" s="431"/>
      <c r="V606" s="431"/>
      <c r="W606" s="431"/>
      <c r="X606" s="431"/>
      <c r="Y606" s="431"/>
      <c r="Z606" s="431"/>
      <c r="AA606" s="431"/>
      <c r="AB606" s="431"/>
      <c r="AC606" s="431"/>
      <c r="AD606" s="431"/>
      <c r="AE606" s="431"/>
      <c r="AF606" s="431"/>
      <c r="AG606" s="431"/>
      <c r="AH606" s="431"/>
      <c r="AI606" s="431"/>
      <c r="AJ606" s="431"/>
      <c r="AK606" s="431"/>
      <c r="AL606" s="431"/>
      <c r="AM606" s="431"/>
      <c r="AN606" s="431"/>
      <c r="AO606" s="431"/>
      <c r="AP606" s="431"/>
      <c r="AQ606" s="431"/>
      <c r="AR606" s="431"/>
      <c r="AS606" s="431"/>
      <c r="AT606" s="431"/>
      <c r="AU606" s="431"/>
      <c r="AV606" s="431"/>
      <c r="AW606" s="431"/>
      <c r="AX606" s="431"/>
      <c r="AY606" s="431"/>
      <c r="AZ606" s="431"/>
      <c r="BA606" s="431"/>
      <c r="BB606" s="431"/>
    </row>
    <row r="607" ht="15.0" customHeight="1">
      <c r="A607" s="431"/>
      <c r="B607" s="431"/>
      <c r="C607" s="431"/>
      <c r="D607" s="431"/>
      <c r="E607" s="431"/>
      <c r="F607" s="273"/>
      <c r="G607" s="274"/>
      <c r="H607" s="274"/>
      <c r="I607" s="274"/>
      <c r="J607" s="274"/>
      <c r="K607" s="274"/>
      <c r="L607" s="274"/>
      <c r="M607" s="274"/>
      <c r="N607" s="274"/>
      <c r="O607" s="274"/>
      <c r="P607" s="274"/>
      <c r="Q607" s="431"/>
      <c r="R607" s="431"/>
      <c r="S607" s="431"/>
      <c r="T607" s="431"/>
      <c r="U607" s="431"/>
      <c r="V607" s="431"/>
      <c r="W607" s="431"/>
      <c r="X607" s="431"/>
      <c r="Y607" s="431"/>
      <c r="Z607" s="431"/>
      <c r="AA607" s="431"/>
      <c r="AB607" s="431"/>
      <c r="AC607" s="431"/>
      <c r="AD607" s="431"/>
      <c r="AE607" s="431"/>
      <c r="AF607" s="431"/>
      <c r="AG607" s="431"/>
      <c r="AH607" s="431"/>
      <c r="AI607" s="431"/>
      <c r="AJ607" s="431"/>
      <c r="AK607" s="431"/>
      <c r="AL607" s="431"/>
      <c r="AM607" s="431"/>
      <c r="AN607" s="431"/>
      <c r="AO607" s="431"/>
      <c r="AP607" s="431"/>
      <c r="AQ607" s="431"/>
      <c r="AR607" s="431"/>
      <c r="AS607" s="431"/>
      <c r="AT607" s="431"/>
      <c r="AU607" s="431"/>
      <c r="AV607" s="431"/>
      <c r="AW607" s="431"/>
      <c r="AX607" s="431"/>
      <c r="AY607" s="431"/>
      <c r="AZ607" s="431"/>
      <c r="BA607" s="431"/>
      <c r="BB607" s="431"/>
    </row>
    <row r="608" ht="15.0" customHeight="1">
      <c r="A608" s="431"/>
      <c r="B608" s="431"/>
      <c r="C608" s="431"/>
      <c r="D608" s="431"/>
      <c r="E608" s="431"/>
      <c r="F608" s="273"/>
      <c r="G608" s="274"/>
      <c r="H608" s="274"/>
      <c r="I608" s="274"/>
      <c r="J608" s="274"/>
      <c r="K608" s="274"/>
      <c r="L608" s="274"/>
      <c r="M608" s="274"/>
      <c r="N608" s="274"/>
      <c r="O608" s="274"/>
      <c r="P608" s="274"/>
      <c r="Q608" s="431"/>
      <c r="R608" s="431"/>
      <c r="S608" s="431"/>
      <c r="T608" s="431"/>
      <c r="U608" s="431"/>
      <c r="V608" s="431"/>
      <c r="W608" s="431"/>
      <c r="X608" s="431"/>
      <c r="Y608" s="431"/>
      <c r="Z608" s="431"/>
      <c r="AA608" s="431"/>
      <c r="AB608" s="431"/>
      <c r="AC608" s="431"/>
      <c r="AD608" s="431"/>
      <c r="AE608" s="431"/>
      <c r="AF608" s="431"/>
      <c r="AG608" s="431"/>
      <c r="AH608" s="431"/>
      <c r="AI608" s="431"/>
      <c r="AJ608" s="431"/>
      <c r="AK608" s="431"/>
      <c r="AL608" s="431"/>
      <c r="AM608" s="431"/>
      <c r="AN608" s="431"/>
      <c r="AO608" s="431"/>
      <c r="AP608" s="431"/>
      <c r="AQ608" s="431"/>
      <c r="AR608" s="431"/>
      <c r="AS608" s="431"/>
      <c r="AT608" s="431"/>
      <c r="AU608" s="431"/>
      <c r="AV608" s="431"/>
      <c r="AW608" s="431"/>
      <c r="AX608" s="431"/>
      <c r="AY608" s="431"/>
      <c r="AZ608" s="431"/>
      <c r="BA608" s="431"/>
      <c r="BB608" s="431"/>
    </row>
    <row r="609" ht="15.0" customHeight="1">
      <c r="A609" s="431"/>
      <c r="B609" s="431"/>
      <c r="C609" s="431"/>
      <c r="D609" s="431"/>
      <c r="E609" s="431"/>
      <c r="F609" s="273"/>
      <c r="G609" s="274"/>
      <c r="H609" s="274"/>
      <c r="I609" s="274"/>
      <c r="J609" s="274"/>
      <c r="K609" s="274"/>
      <c r="L609" s="274"/>
      <c r="M609" s="274"/>
      <c r="N609" s="274"/>
      <c r="O609" s="274"/>
      <c r="P609" s="274"/>
      <c r="Q609" s="431"/>
      <c r="R609" s="431"/>
      <c r="S609" s="431"/>
      <c r="T609" s="431"/>
      <c r="U609" s="431"/>
      <c r="V609" s="431"/>
      <c r="W609" s="431"/>
      <c r="X609" s="431"/>
      <c r="Y609" s="431"/>
      <c r="Z609" s="431"/>
      <c r="AA609" s="431"/>
      <c r="AB609" s="431"/>
      <c r="AC609" s="431"/>
      <c r="AD609" s="431"/>
      <c r="AE609" s="431"/>
      <c r="AF609" s="431"/>
      <c r="AG609" s="431"/>
      <c r="AH609" s="431"/>
      <c r="AI609" s="431"/>
      <c r="AJ609" s="431"/>
      <c r="AK609" s="431"/>
      <c r="AL609" s="431"/>
      <c r="AM609" s="431"/>
      <c r="AN609" s="431"/>
      <c r="AO609" s="431"/>
      <c r="AP609" s="431"/>
      <c r="AQ609" s="431"/>
      <c r="AR609" s="431"/>
      <c r="AS609" s="431"/>
      <c r="AT609" s="431"/>
      <c r="AU609" s="431"/>
      <c r="AV609" s="431"/>
      <c r="AW609" s="431"/>
      <c r="AX609" s="431"/>
      <c r="AY609" s="431"/>
      <c r="AZ609" s="431"/>
      <c r="BA609" s="431"/>
      <c r="BB609" s="431"/>
    </row>
    <row r="610" ht="15.0" customHeight="1">
      <c r="A610" s="431"/>
      <c r="B610" s="431"/>
      <c r="C610" s="431"/>
      <c r="D610" s="431"/>
      <c r="E610" s="431"/>
      <c r="F610" s="273"/>
      <c r="G610" s="274"/>
      <c r="H610" s="274"/>
      <c r="I610" s="274"/>
      <c r="J610" s="274"/>
      <c r="K610" s="274"/>
      <c r="L610" s="274"/>
      <c r="M610" s="274"/>
      <c r="N610" s="274"/>
      <c r="O610" s="274"/>
      <c r="P610" s="274"/>
      <c r="Q610" s="431"/>
      <c r="R610" s="431"/>
      <c r="S610" s="431"/>
      <c r="T610" s="431"/>
      <c r="U610" s="431"/>
      <c r="V610" s="431"/>
      <c r="W610" s="431"/>
      <c r="X610" s="431"/>
      <c r="Y610" s="431"/>
      <c r="Z610" s="431"/>
      <c r="AA610" s="431"/>
      <c r="AB610" s="431"/>
      <c r="AC610" s="431"/>
      <c r="AD610" s="431"/>
      <c r="AE610" s="431"/>
      <c r="AF610" s="431"/>
      <c r="AG610" s="431"/>
      <c r="AH610" s="431"/>
      <c r="AI610" s="431"/>
      <c r="AJ610" s="431"/>
      <c r="AK610" s="431"/>
      <c r="AL610" s="431"/>
      <c r="AM610" s="431"/>
      <c r="AN610" s="431"/>
      <c r="AO610" s="431"/>
      <c r="AP610" s="431"/>
      <c r="AQ610" s="431"/>
      <c r="AR610" s="431"/>
      <c r="AS610" s="431"/>
      <c r="AT610" s="431"/>
      <c r="AU610" s="431"/>
      <c r="AV610" s="431"/>
      <c r="AW610" s="431"/>
      <c r="AX610" s="431"/>
      <c r="AY610" s="431"/>
      <c r="AZ610" s="431"/>
      <c r="BA610" s="431"/>
      <c r="BB610" s="431"/>
    </row>
    <row r="611" ht="15.0" customHeight="1">
      <c r="A611" s="431"/>
      <c r="B611" s="431"/>
      <c r="C611" s="431"/>
      <c r="D611" s="431"/>
      <c r="E611" s="431"/>
      <c r="F611" s="273"/>
      <c r="G611" s="274"/>
      <c r="H611" s="274"/>
      <c r="I611" s="274"/>
      <c r="J611" s="274"/>
      <c r="K611" s="274"/>
      <c r="L611" s="274"/>
      <c r="M611" s="274"/>
      <c r="N611" s="274"/>
      <c r="O611" s="274"/>
      <c r="P611" s="274"/>
      <c r="Q611" s="431"/>
      <c r="R611" s="431"/>
      <c r="S611" s="431"/>
      <c r="T611" s="431"/>
      <c r="U611" s="431"/>
      <c r="V611" s="431"/>
      <c r="W611" s="431"/>
      <c r="X611" s="431"/>
      <c r="Y611" s="431"/>
      <c r="Z611" s="431"/>
      <c r="AA611" s="431"/>
      <c r="AB611" s="431"/>
      <c r="AC611" s="431"/>
      <c r="AD611" s="431"/>
      <c r="AE611" s="431"/>
      <c r="AF611" s="431"/>
      <c r="AG611" s="431"/>
      <c r="AH611" s="431"/>
      <c r="AI611" s="431"/>
      <c r="AJ611" s="431"/>
      <c r="AK611" s="431"/>
      <c r="AL611" s="431"/>
      <c r="AM611" s="431"/>
      <c r="AN611" s="431"/>
      <c r="AO611" s="431"/>
      <c r="AP611" s="431"/>
      <c r="AQ611" s="431"/>
      <c r="AR611" s="431"/>
      <c r="AS611" s="431"/>
      <c r="AT611" s="431"/>
      <c r="AU611" s="431"/>
      <c r="AV611" s="431"/>
      <c r="AW611" s="431"/>
      <c r="AX611" s="431"/>
      <c r="AY611" s="431"/>
      <c r="AZ611" s="431"/>
      <c r="BA611" s="431"/>
      <c r="BB611" s="431"/>
    </row>
    <row r="612" ht="15.0" customHeight="1">
      <c r="A612" s="431"/>
      <c r="B612" s="431"/>
      <c r="C612" s="431"/>
      <c r="D612" s="431"/>
      <c r="E612" s="431"/>
      <c r="F612" s="273"/>
      <c r="G612" s="274"/>
      <c r="H612" s="274"/>
      <c r="I612" s="274"/>
      <c r="J612" s="274"/>
      <c r="K612" s="274"/>
      <c r="L612" s="274"/>
      <c r="M612" s="274"/>
      <c r="N612" s="274"/>
      <c r="O612" s="274"/>
      <c r="P612" s="274"/>
      <c r="Q612" s="431"/>
      <c r="R612" s="431"/>
      <c r="S612" s="431"/>
      <c r="T612" s="431"/>
      <c r="U612" s="431"/>
      <c r="V612" s="431"/>
      <c r="W612" s="431"/>
      <c r="X612" s="431"/>
      <c r="Y612" s="431"/>
      <c r="Z612" s="431"/>
      <c r="AA612" s="431"/>
      <c r="AB612" s="431"/>
      <c r="AC612" s="431"/>
      <c r="AD612" s="431"/>
      <c r="AE612" s="431"/>
      <c r="AF612" s="431"/>
      <c r="AG612" s="431"/>
      <c r="AH612" s="431"/>
      <c r="AI612" s="431"/>
      <c r="AJ612" s="431"/>
      <c r="AK612" s="431"/>
      <c r="AL612" s="431"/>
      <c r="AM612" s="431"/>
      <c r="AN612" s="431"/>
      <c r="AO612" s="431"/>
      <c r="AP612" s="431"/>
      <c r="AQ612" s="431"/>
      <c r="AR612" s="431"/>
      <c r="AS612" s="431"/>
      <c r="AT612" s="431"/>
      <c r="AU612" s="431"/>
      <c r="AV612" s="431"/>
      <c r="AW612" s="431"/>
      <c r="AX612" s="431"/>
      <c r="AY612" s="431"/>
      <c r="AZ612" s="431"/>
      <c r="BA612" s="431"/>
      <c r="BB612" s="431"/>
    </row>
    <row r="613" ht="15.0" customHeight="1">
      <c r="A613" s="431"/>
      <c r="B613" s="431"/>
      <c r="C613" s="431"/>
      <c r="D613" s="431"/>
      <c r="E613" s="431"/>
      <c r="F613" s="273"/>
      <c r="G613" s="274"/>
      <c r="H613" s="274"/>
      <c r="I613" s="274"/>
      <c r="J613" s="274"/>
      <c r="K613" s="274"/>
      <c r="L613" s="274"/>
      <c r="M613" s="274"/>
      <c r="N613" s="274"/>
      <c r="O613" s="274"/>
      <c r="P613" s="274"/>
      <c r="Q613" s="431"/>
      <c r="R613" s="431"/>
      <c r="S613" s="431"/>
      <c r="T613" s="431"/>
      <c r="U613" s="431"/>
      <c r="V613" s="431"/>
      <c r="W613" s="431"/>
      <c r="X613" s="431"/>
      <c r="Y613" s="431"/>
      <c r="Z613" s="431"/>
      <c r="AA613" s="431"/>
      <c r="AB613" s="431"/>
      <c r="AC613" s="431"/>
      <c r="AD613" s="431"/>
      <c r="AE613" s="431"/>
      <c r="AF613" s="431"/>
      <c r="AG613" s="431"/>
      <c r="AH613" s="431"/>
      <c r="AI613" s="431"/>
      <c r="AJ613" s="431"/>
      <c r="AK613" s="431"/>
      <c r="AL613" s="431"/>
      <c r="AM613" s="431"/>
      <c r="AN613" s="431"/>
      <c r="AO613" s="431"/>
      <c r="AP613" s="431"/>
      <c r="AQ613" s="431"/>
      <c r="AR613" s="431"/>
      <c r="AS613" s="431"/>
      <c r="AT613" s="431"/>
      <c r="AU613" s="431"/>
      <c r="AV613" s="431"/>
      <c r="AW613" s="431"/>
      <c r="AX613" s="431"/>
      <c r="AY613" s="431"/>
      <c r="AZ613" s="431"/>
      <c r="BA613" s="431"/>
      <c r="BB613" s="431"/>
    </row>
  </sheetData>
  <mergeCells count="259">
    <mergeCell ref="AR52:AS52"/>
    <mergeCell ref="AR53:AS53"/>
    <mergeCell ref="AR54:AS54"/>
    <mergeCell ref="AR55:AS55"/>
    <mergeCell ref="AR56:AS56"/>
    <mergeCell ref="AR57:AS57"/>
    <mergeCell ref="AR58:AS58"/>
    <mergeCell ref="AR66:AS66"/>
    <mergeCell ref="AR67:AS67"/>
    <mergeCell ref="AR68:AS68"/>
    <mergeCell ref="AR69:AS69"/>
    <mergeCell ref="AR70:AS70"/>
    <mergeCell ref="AR71:AS71"/>
    <mergeCell ref="AR59:AS59"/>
    <mergeCell ref="AR60:AS60"/>
    <mergeCell ref="AR61:AS61"/>
    <mergeCell ref="AR62:AS62"/>
    <mergeCell ref="AR63:AS63"/>
    <mergeCell ref="AR64:AS64"/>
    <mergeCell ref="AR65:AS65"/>
    <mergeCell ref="AR3:AW3"/>
    <mergeCell ref="AY3:BB3"/>
    <mergeCell ref="AR11:AW11"/>
    <mergeCell ref="AR12:AW12"/>
    <mergeCell ref="AR13:AW13"/>
    <mergeCell ref="AR14:AW14"/>
    <mergeCell ref="AR15:AW15"/>
    <mergeCell ref="AR16:AW16"/>
    <mergeCell ref="AQ18:AQ19"/>
    <mergeCell ref="AQ32:AU32"/>
    <mergeCell ref="AR33:AS33"/>
    <mergeCell ref="AT33:AU33"/>
    <mergeCell ref="AR34:AS34"/>
    <mergeCell ref="AT34:AU34"/>
    <mergeCell ref="AR35:AS35"/>
    <mergeCell ref="AT35:AU35"/>
    <mergeCell ref="AR36:AS36"/>
    <mergeCell ref="AT36:AU36"/>
    <mergeCell ref="AR37:AS37"/>
    <mergeCell ref="AT37:AU37"/>
    <mergeCell ref="AT38:AU38"/>
    <mergeCell ref="AR38:AS38"/>
    <mergeCell ref="AR39:AS39"/>
    <mergeCell ref="AR40:AS40"/>
    <mergeCell ref="AR41:AS41"/>
    <mergeCell ref="AR42:AS42"/>
    <mergeCell ref="AR43:AS43"/>
    <mergeCell ref="AR44:AS44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39:AU39"/>
    <mergeCell ref="AT40:AU40"/>
    <mergeCell ref="AT41:AU41"/>
    <mergeCell ref="AT42:AU42"/>
    <mergeCell ref="AT43:AU43"/>
    <mergeCell ref="AT44:AU44"/>
    <mergeCell ref="AT45:AU45"/>
    <mergeCell ref="AR45:AS45"/>
    <mergeCell ref="AR46:AS46"/>
    <mergeCell ref="AR47:AS47"/>
    <mergeCell ref="AR48:AS48"/>
    <mergeCell ref="AR49:AS49"/>
    <mergeCell ref="AR50:AS50"/>
    <mergeCell ref="AR51:AS51"/>
    <mergeCell ref="AI1:AO1"/>
    <mergeCell ref="AI3:AO3"/>
    <mergeCell ref="AQ3:AQ4"/>
    <mergeCell ref="AI4:AJ4"/>
    <mergeCell ref="B1:E1"/>
    <mergeCell ref="G1:T1"/>
    <mergeCell ref="V1:AG1"/>
    <mergeCell ref="AQ1:AW1"/>
    <mergeCell ref="AY1:BB1"/>
    <mergeCell ref="B3:E3"/>
    <mergeCell ref="V3:Z3"/>
    <mergeCell ref="G3:L3"/>
    <mergeCell ref="N3:R3"/>
    <mergeCell ref="AB3:AG4"/>
    <mergeCell ref="D4:E4"/>
    <mergeCell ref="I4:J4"/>
    <mergeCell ref="K4:L4"/>
    <mergeCell ref="D5:E5"/>
    <mergeCell ref="AI5:AJ5"/>
    <mergeCell ref="I7:J7"/>
    <mergeCell ref="I8:J8"/>
    <mergeCell ref="K8:L8"/>
    <mergeCell ref="O8:R8"/>
    <mergeCell ref="AI8:AJ8"/>
    <mergeCell ref="AK8:AL8"/>
    <mergeCell ref="AM8:AO8"/>
    <mergeCell ref="AB5:AB9"/>
    <mergeCell ref="AC10:AG10"/>
    <mergeCell ref="AB12:AG12"/>
    <mergeCell ref="I5:J5"/>
    <mergeCell ref="K5:L5"/>
    <mergeCell ref="N5:N7"/>
    <mergeCell ref="I6:J6"/>
    <mergeCell ref="K6:L6"/>
    <mergeCell ref="K7:L7"/>
    <mergeCell ref="K9:L9"/>
    <mergeCell ref="D8:E8"/>
    <mergeCell ref="D9:E9"/>
    <mergeCell ref="D10:E10"/>
    <mergeCell ref="G10:K10"/>
    <mergeCell ref="N10:R10"/>
    <mergeCell ref="N11:R11"/>
    <mergeCell ref="G4:H4"/>
    <mergeCell ref="G5:H5"/>
    <mergeCell ref="D6:E6"/>
    <mergeCell ref="G6:H6"/>
    <mergeCell ref="D7:E7"/>
    <mergeCell ref="G7:H7"/>
    <mergeCell ref="G8:H8"/>
    <mergeCell ref="D11:E11"/>
    <mergeCell ref="D12:E12"/>
    <mergeCell ref="D13:E13"/>
    <mergeCell ref="D14:E14"/>
    <mergeCell ref="D15:E15"/>
    <mergeCell ref="O16:R16"/>
    <mergeCell ref="N18:R18"/>
    <mergeCell ref="D23:E23"/>
    <mergeCell ref="D24:E24"/>
    <mergeCell ref="D16:E16"/>
    <mergeCell ref="D17:E17"/>
    <mergeCell ref="D18:E18"/>
    <mergeCell ref="D19:E19"/>
    <mergeCell ref="D20:E20"/>
    <mergeCell ref="D21:E21"/>
    <mergeCell ref="D22:E22"/>
    <mergeCell ref="N26:N29"/>
    <mergeCell ref="O30:R30"/>
    <mergeCell ref="N32:R32"/>
    <mergeCell ref="N12:N15"/>
    <mergeCell ref="N19:N22"/>
    <mergeCell ref="O23:R23"/>
    <mergeCell ref="AB23:AG23"/>
    <mergeCell ref="AB24:AB28"/>
    <mergeCell ref="N25:R25"/>
    <mergeCell ref="AC29:AG29"/>
    <mergeCell ref="V32:AA32"/>
    <mergeCell ref="AB32:AG32"/>
    <mergeCell ref="V33:W33"/>
    <mergeCell ref="X33:AA33"/>
    <mergeCell ref="AB33:AC33"/>
    <mergeCell ref="AD33:AE33"/>
    <mergeCell ref="AF33:AG33"/>
    <mergeCell ref="X35:AA35"/>
    <mergeCell ref="AB35:AC35"/>
    <mergeCell ref="AD35:AE35"/>
    <mergeCell ref="AF35:AG35"/>
    <mergeCell ref="T35:T36"/>
    <mergeCell ref="S36:S37"/>
    <mergeCell ref="U36:U37"/>
    <mergeCell ref="T37:T38"/>
    <mergeCell ref="S38:S39"/>
    <mergeCell ref="U38:U39"/>
    <mergeCell ref="V34:W34"/>
    <mergeCell ref="X34:AA34"/>
    <mergeCell ref="AB34:AC34"/>
    <mergeCell ref="AD34:AE34"/>
    <mergeCell ref="AF34:AG34"/>
    <mergeCell ref="V35:W35"/>
    <mergeCell ref="N36:R36"/>
    <mergeCell ref="AF36:AG36"/>
    <mergeCell ref="AB38:AC38"/>
    <mergeCell ref="AB39:AC39"/>
    <mergeCell ref="AD39:AE39"/>
    <mergeCell ref="AF39:AG39"/>
    <mergeCell ref="AB36:AC36"/>
    <mergeCell ref="AD36:AE36"/>
    <mergeCell ref="AB37:AC37"/>
    <mergeCell ref="AD37:AE37"/>
    <mergeCell ref="AF37:AG37"/>
    <mergeCell ref="AD38:AE38"/>
    <mergeCell ref="AF38:AG38"/>
    <mergeCell ref="X45:AA45"/>
    <mergeCell ref="X46:AA46"/>
    <mergeCell ref="AB46:AC46"/>
    <mergeCell ref="AD46:AE46"/>
    <mergeCell ref="AF46:AG46"/>
    <mergeCell ref="V46:W46"/>
    <mergeCell ref="V47:W47"/>
    <mergeCell ref="X47:AA47"/>
    <mergeCell ref="AB47:AC47"/>
    <mergeCell ref="AD47:AE47"/>
    <mergeCell ref="AF47:AG47"/>
    <mergeCell ref="X48:AA48"/>
    <mergeCell ref="AF48:AG48"/>
    <mergeCell ref="AB50:AC50"/>
    <mergeCell ref="AD50:AE50"/>
    <mergeCell ref="V48:W48"/>
    <mergeCell ref="V49:W49"/>
    <mergeCell ref="X49:AA49"/>
    <mergeCell ref="AB49:AC49"/>
    <mergeCell ref="AD49:AE49"/>
    <mergeCell ref="AF49:AG49"/>
    <mergeCell ref="X50:AA50"/>
    <mergeCell ref="AF50:AG50"/>
    <mergeCell ref="X52:AA52"/>
    <mergeCell ref="AB52:AC52"/>
    <mergeCell ref="V53:W53"/>
    <mergeCell ref="X53:AA53"/>
    <mergeCell ref="AB53:AC53"/>
    <mergeCell ref="AD52:AE52"/>
    <mergeCell ref="AF52:AG52"/>
    <mergeCell ref="AD53:AE53"/>
    <mergeCell ref="AF53:AG53"/>
    <mergeCell ref="V50:W50"/>
    <mergeCell ref="V51:W51"/>
    <mergeCell ref="X51:AA51"/>
    <mergeCell ref="AB51:AC51"/>
    <mergeCell ref="AD51:AE51"/>
    <mergeCell ref="AF51:AG51"/>
    <mergeCell ref="V52:W52"/>
    <mergeCell ref="V36:W36"/>
    <mergeCell ref="X36:AA36"/>
    <mergeCell ref="V37:W37"/>
    <mergeCell ref="X37:AA37"/>
    <mergeCell ref="V38:W38"/>
    <mergeCell ref="X38:AA38"/>
    <mergeCell ref="X39:AA39"/>
    <mergeCell ref="X40:AA40"/>
    <mergeCell ref="AB40:AC40"/>
    <mergeCell ref="AD40:AE40"/>
    <mergeCell ref="AF40:AG40"/>
    <mergeCell ref="AB41:AC41"/>
    <mergeCell ref="AD41:AE41"/>
    <mergeCell ref="AF41:AG41"/>
    <mergeCell ref="AD43:AE43"/>
    <mergeCell ref="AF43:AG43"/>
    <mergeCell ref="X41:AA41"/>
    <mergeCell ref="X42:AA42"/>
    <mergeCell ref="AB42:AC42"/>
    <mergeCell ref="AD42:AE42"/>
    <mergeCell ref="AF42:AG42"/>
    <mergeCell ref="X43:AA43"/>
    <mergeCell ref="AB43:AC43"/>
    <mergeCell ref="X44:AA44"/>
    <mergeCell ref="AB44:AC44"/>
    <mergeCell ref="AD44:AE44"/>
    <mergeCell ref="AF44:AG44"/>
    <mergeCell ref="AB45:AC45"/>
    <mergeCell ref="AD45:AE45"/>
    <mergeCell ref="AF45:AG45"/>
    <mergeCell ref="AB48:AC48"/>
    <mergeCell ref="AD48:AE48"/>
    <mergeCell ref="V39:W39"/>
    <mergeCell ref="V40:W40"/>
    <mergeCell ref="V41:W41"/>
    <mergeCell ref="V42:W42"/>
    <mergeCell ref="V43:W43"/>
    <mergeCell ref="V44:W44"/>
    <mergeCell ref="V45:W45"/>
  </mergeCells>
  <conditionalFormatting sqref="AI10:AI114 AO10:AO114">
    <cfRule type="cellIs" dxfId="0" priority="1" operator="equal">
      <formula>"RC - RISCO CRÍTICO"</formula>
    </cfRule>
  </conditionalFormatting>
  <conditionalFormatting sqref="AI10:AI114 AO10:AO114">
    <cfRule type="cellIs" dxfId="1" priority="2" operator="equal">
      <formula>"RMA - RISCO MUITO ALTO"</formula>
    </cfRule>
  </conditionalFormatting>
  <conditionalFormatting sqref="AI10:AI114 AO10:AO114">
    <cfRule type="cellIs" dxfId="2" priority="3" operator="equal">
      <formula>"RA - RISCO ALTO"</formula>
    </cfRule>
  </conditionalFormatting>
  <conditionalFormatting sqref="AI10:AI114 AO10:AO114">
    <cfRule type="cellIs" dxfId="3" priority="4" operator="equal">
      <formula>"RM - RISCO MÉDIO"</formula>
    </cfRule>
  </conditionalFormatting>
  <conditionalFormatting sqref="AI10:AI114 AO10:AO114">
    <cfRule type="cellIs" dxfId="4" priority="5" operator="equal">
      <formula>"RB - RISCO BAIXO"</formula>
    </cfRule>
  </conditionalFormatting>
  <conditionalFormatting sqref="AI10:AI114 AO10:AO114">
    <cfRule type="cellIs" dxfId="5" priority="6" operator="equal">
      <formula>"RMB - RISCO MUITO BAIXO"</formula>
    </cfRule>
  </conditionalFormatting>
  <conditionalFormatting sqref="AB34:AB53 AD34:AD53 AF34:AF53">
    <cfRule type="cellIs" dxfId="10" priority="7" operator="equal">
      <formula>1</formula>
    </cfRule>
  </conditionalFormatting>
  <conditionalFormatting sqref="AB34:AB53 AD34:AD53 AF34:AF53">
    <cfRule type="cellIs" dxfId="11" priority="8" operator="equal">
      <formula>2</formula>
    </cfRule>
  </conditionalFormatting>
  <conditionalFormatting sqref="AB34:AB53 AD34:AD53 AF34:AF53">
    <cfRule type="cellIs" dxfId="12" priority="9" operator="equal">
      <formula>3</formula>
    </cfRule>
  </conditionalFormatting>
  <dataValidations>
    <dataValidation type="list" allowBlank="1" sqref="AZ5:AZ45">
      <formula1>"Preventivo,Corretivo,Compensatório"</formula1>
    </dataValidation>
    <dataValidation type="list" allowBlank="1" sqref="N3">
      <formula1>"DESENHO x EXECUÇÃO,DESENHO x QUALIDADE,EXECUÇÃO x QUALIDADE"</formula1>
    </dataValidation>
    <dataValidation type="list" allowBlank="1" sqref="AB34:AB53 AD34:AD53 AF34:AF53">
      <formula1>"1,2,3"</formula1>
    </dataValidation>
    <dataValidation type="list" allowBlank="1" sqref="AT34:AT53">
      <formula1>$AQ$12:$AQ$16</formula1>
    </dataValidation>
    <dataValidation type="list" allowBlank="1" sqref="BA5:BA45">
      <formula1>"OPERACIONAL,TÁTICO,ESTRATÉGICO"</formula1>
    </dataValidation>
  </dataValidation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700"/>
    <outlinePr summaryRight="0"/>
    <pageSetUpPr fitToPage="1"/>
  </sheetPr>
  <sheetViews>
    <sheetView showGridLines="0" workbookViewId="0"/>
  </sheetViews>
  <sheetFormatPr customHeight="1" defaultColWidth="12.63" defaultRowHeight="15.0" outlineLevelCol="2" outlineLevelRow="1"/>
  <cols>
    <col customWidth="1" min="1" max="1" width="7.25"/>
    <col customWidth="1" min="2" max="5" width="32.13"/>
    <col customWidth="1" min="6" max="6" width="70.38"/>
    <col customWidth="1" min="7" max="7" width="31.25" outlineLevel="1"/>
    <col customWidth="1" min="8" max="8" width="33.63" outlineLevel="1"/>
    <col customWidth="1" min="9" max="9" width="36.5" outlineLevel="1"/>
    <col customWidth="1" min="10" max="10" width="47.88" outlineLevel="1"/>
    <col customWidth="1" min="11" max="11" width="63.88" outlineLevel="1"/>
    <col customWidth="1" min="12" max="12" width="50.13" outlineLevel="1"/>
    <col customWidth="1" min="13" max="15" width="63.38" outlineLevel="1"/>
    <col customWidth="1" min="16" max="19" width="12.25" outlineLevel="2"/>
    <col customWidth="1" min="20" max="20" width="29.75" outlineLevel="1"/>
    <col customWidth="1" min="21" max="21" width="17.63"/>
    <col customWidth="1" min="22" max="22" width="20.63"/>
    <col customWidth="1" min="23" max="23" width="13.25"/>
    <col customWidth="1" min="24" max="24" width="52.13"/>
    <col customWidth="1" min="25" max="27" width="19.25"/>
    <col customWidth="1" min="28" max="28" width="14.13"/>
    <col customWidth="1" min="29" max="29" width="16.88" outlineLevel="1"/>
    <col customWidth="1" min="30" max="30" width="24.5"/>
    <col customWidth="1" min="31" max="31" width="32.0" outlineLevel="1"/>
    <col customWidth="1" min="32" max="32" width="25.5"/>
    <col customWidth="1" min="33" max="34" width="26.88" outlineLevel="1"/>
    <col customWidth="1" min="35" max="35" width="43.13"/>
    <col customWidth="1" min="36" max="36" width="82.13" outlineLevel="1"/>
    <col customWidth="1" min="37" max="37" width="16.5" outlineLevel="2"/>
    <col customWidth="1" min="38" max="38" width="28.5" outlineLevel="1"/>
    <col customWidth="1" min="39" max="40" width="31.63" outlineLevel="1"/>
    <col customWidth="1" min="41" max="42" width="18.13" outlineLevel="1"/>
    <col customWidth="1" min="43" max="43" width="18.0"/>
  </cols>
  <sheetData>
    <row r="1" ht="28.5" hidden="1" customHeight="1" outlineLevel="1">
      <c r="A1" s="663" t="s">
        <v>351</v>
      </c>
      <c r="B1" s="69"/>
      <c r="C1" s="69"/>
      <c r="D1" s="69"/>
      <c r="E1" s="69"/>
      <c r="F1" s="70"/>
      <c r="G1" s="664" t="s">
        <v>352</v>
      </c>
      <c r="H1" s="67"/>
      <c r="I1" s="67"/>
      <c r="J1" s="67"/>
      <c r="K1" s="23"/>
      <c r="L1" s="664" t="s">
        <v>112</v>
      </c>
      <c r="M1" s="67"/>
      <c r="N1" s="67"/>
      <c r="O1" s="67"/>
      <c r="P1" s="67"/>
      <c r="Q1" s="67"/>
      <c r="R1" s="67"/>
      <c r="S1" s="23"/>
      <c r="T1" s="665" t="s">
        <v>353</v>
      </c>
      <c r="U1" s="666" t="s">
        <v>354</v>
      </c>
      <c r="V1" s="67"/>
      <c r="W1" s="67"/>
      <c r="X1" s="67"/>
      <c r="Y1" s="67"/>
      <c r="Z1" s="67"/>
      <c r="AA1" s="67"/>
      <c r="AB1" s="67"/>
      <c r="AC1" s="67"/>
      <c r="AD1" s="23"/>
      <c r="AE1" s="666" t="s">
        <v>355</v>
      </c>
      <c r="AF1" s="23"/>
      <c r="AG1" s="667" t="s">
        <v>356</v>
      </c>
      <c r="AH1" s="67"/>
      <c r="AI1" s="23"/>
      <c r="AJ1" s="667" t="s">
        <v>357</v>
      </c>
      <c r="AK1" s="67"/>
      <c r="AL1" s="67"/>
      <c r="AM1" s="67"/>
      <c r="AN1" s="67"/>
      <c r="AO1" s="67"/>
      <c r="AP1" s="67"/>
      <c r="AQ1" s="23"/>
    </row>
    <row r="2" ht="44.25" hidden="1" customHeight="1" outlineLevel="1">
      <c r="A2" s="668" t="s">
        <v>358</v>
      </c>
      <c r="B2" s="70"/>
      <c r="C2" s="668" t="s">
        <v>359</v>
      </c>
      <c r="D2" s="69"/>
      <c r="E2" s="70"/>
      <c r="F2" s="669" t="s">
        <v>360</v>
      </c>
      <c r="G2" s="669" t="s">
        <v>361</v>
      </c>
      <c r="H2" s="669" t="s">
        <v>362</v>
      </c>
      <c r="I2" s="669" t="s">
        <v>363</v>
      </c>
      <c r="J2" s="669" t="s">
        <v>364</v>
      </c>
      <c r="K2" s="669" t="s">
        <v>365</v>
      </c>
      <c r="L2" s="670" t="s">
        <v>366</v>
      </c>
      <c r="M2" s="671" t="s">
        <v>367</v>
      </c>
      <c r="N2" s="671" t="s">
        <v>368</v>
      </c>
      <c r="O2" s="671" t="s">
        <v>369</v>
      </c>
      <c r="P2" s="672" t="s">
        <v>370</v>
      </c>
      <c r="Q2" s="672" t="s">
        <v>371</v>
      </c>
      <c r="R2" s="672" t="s">
        <v>372</v>
      </c>
      <c r="S2" s="670" t="s">
        <v>373</v>
      </c>
      <c r="T2" s="71"/>
      <c r="U2" s="666" t="s">
        <v>57</v>
      </c>
      <c r="V2" s="67"/>
      <c r="W2" s="67"/>
      <c r="X2" s="23"/>
      <c r="Y2" s="673" t="s">
        <v>58</v>
      </c>
      <c r="Z2" s="67"/>
      <c r="AA2" s="67"/>
      <c r="AB2" s="23"/>
      <c r="AC2" s="674" t="s">
        <v>59</v>
      </c>
      <c r="AD2" s="675"/>
      <c r="AE2" s="676" t="s">
        <v>60</v>
      </c>
      <c r="AF2" s="677" t="s">
        <v>61</v>
      </c>
      <c r="AG2" s="669" t="s">
        <v>78</v>
      </c>
      <c r="AH2" s="669" t="s">
        <v>79</v>
      </c>
      <c r="AI2" s="669" t="s">
        <v>77</v>
      </c>
      <c r="AJ2" s="664" t="s">
        <v>88</v>
      </c>
      <c r="AK2" s="67"/>
      <c r="AL2" s="23"/>
      <c r="AM2" s="678" t="s">
        <v>89</v>
      </c>
      <c r="AN2" s="678" t="s">
        <v>90</v>
      </c>
      <c r="AO2" s="679" t="s">
        <v>91</v>
      </c>
      <c r="AP2" s="23"/>
      <c r="AQ2" s="669" t="s">
        <v>92</v>
      </c>
    </row>
    <row r="3" ht="44.25" hidden="1" customHeight="1" outlineLevel="1">
      <c r="A3" s="680"/>
      <c r="B3" s="675"/>
      <c r="C3" s="680"/>
      <c r="D3" s="681"/>
      <c r="E3" s="67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682" t="s">
        <v>61</v>
      </c>
      <c r="V3" s="683" t="s">
        <v>62</v>
      </c>
      <c r="W3" s="683" t="s">
        <v>63</v>
      </c>
      <c r="X3" s="683" t="s">
        <v>64</v>
      </c>
      <c r="Y3" s="684" t="s">
        <v>336</v>
      </c>
      <c r="Z3" s="684" t="s">
        <v>337</v>
      </c>
      <c r="AA3" s="684" t="s">
        <v>338</v>
      </c>
      <c r="AB3" s="684" t="s">
        <v>341</v>
      </c>
      <c r="AC3" s="685" t="s">
        <v>66</v>
      </c>
      <c r="AD3" s="686" t="s">
        <v>64</v>
      </c>
      <c r="AE3" s="130"/>
      <c r="AF3" s="130"/>
      <c r="AG3" s="130"/>
      <c r="AH3" s="130"/>
      <c r="AI3" s="130"/>
      <c r="AJ3" s="678" t="s">
        <v>64</v>
      </c>
      <c r="AK3" s="678" t="s">
        <v>93</v>
      </c>
      <c r="AL3" s="678" t="s">
        <v>94</v>
      </c>
      <c r="AM3" s="678" t="s">
        <v>95</v>
      </c>
      <c r="AN3" s="678" t="s">
        <v>96</v>
      </c>
      <c r="AO3" s="678" t="s">
        <v>97</v>
      </c>
      <c r="AP3" s="678" t="s">
        <v>374</v>
      </c>
      <c r="AQ3" s="130"/>
    </row>
    <row r="4" ht="33.0" customHeight="1" collapsed="1">
      <c r="A4" s="687" t="s">
        <v>375</v>
      </c>
      <c r="B4" s="687" t="s">
        <v>376</v>
      </c>
      <c r="C4" s="687" t="s">
        <v>377</v>
      </c>
      <c r="D4" s="687" t="s">
        <v>378</v>
      </c>
      <c r="E4" s="687" t="s">
        <v>379</v>
      </c>
      <c r="F4" s="687" t="s">
        <v>380</v>
      </c>
      <c r="G4" s="687" t="s">
        <v>381</v>
      </c>
      <c r="H4" s="687" t="s">
        <v>382</v>
      </c>
      <c r="I4" s="687" t="s">
        <v>383</v>
      </c>
      <c r="J4" s="687" t="s">
        <v>384</v>
      </c>
      <c r="K4" s="687" t="s">
        <v>385</v>
      </c>
      <c r="L4" s="687" t="s">
        <v>386</v>
      </c>
      <c r="M4" s="687" t="s">
        <v>387</v>
      </c>
      <c r="N4" s="687" t="s">
        <v>388</v>
      </c>
      <c r="O4" s="687" t="s">
        <v>389</v>
      </c>
      <c r="P4" s="687" t="s">
        <v>390</v>
      </c>
      <c r="Q4" s="687" t="s">
        <v>391</v>
      </c>
      <c r="R4" s="687" t="s">
        <v>392</v>
      </c>
      <c r="S4" s="687" t="s">
        <v>393</v>
      </c>
      <c r="T4" s="687" t="s">
        <v>394</v>
      </c>
      <c r="U4" s="687" t="s">
        <v>395</v>
      </c>
      <c r="V4" s="687" t="s">
        <v>396</v>
      </c>
      <c r="W4" s="687" t="s">
        <v>397</v>
      </c>
      <c r="X4" s="687" t="s">
        <v>398</v>
      </c>
      <c r="Y4" s="688" t="s">
        <v>399</v>
      </c>
      <c r="Z4" s="688" t="s">
        <v>400</v>
      </c>
      <c r="AA4" s="688" t="s">
        <v>401</v>
      </c>
      <c r="AB4" s="688" t="s">
        <v>402</v>
      </c>
      <c r="AC4" s="687" t="s">
        <v>403</v>
      </c>
      <c r="AD4" s="687" t="s">
        <v>404</v>
      </c>
      <c r="AE4" s="687" t="s">
        <v>405</v>
      </c>
      <c r="AF4" s="687" t="s">
        <v>406</v>
      </c>
      <c r="AG4" s="687" t="s">
        <v>407</v>
      </c>
      <c r="AH4" s="687" t="s">
        <v>408</v>
      </c>
      <c r="AI4" s="687" t="s">
        <v>409</v>
      </c>
      <c r="AJ4" s="687" t="s">
        <v>410</v>
      </c>
      <c r="AK4" s="687" t="s">
        <v>411</v>
      </c>
      <c r="AL4" s="687" t="s">
        <v>412</v>
      </c>
      <c r="AM4" s="687" t="s">
        <v>413</v>
      </c>
      <c r="AN4" s="687" t="s">
        <v>414</v>
      </c>
      <c r="AO4" s="687" t="s">
        <v>415</v>
      </c>
      <c r="AP4" s="687" t="s">
        <v>416</v>
      </c>
      <c r="AQ4" s="687" t="str">
        <f>AQ2</f>
        <v>STATUS</v>
      </c>
    </row>
    <row r="5" ht="45.0" customHeight="1">
      <c r="A5" s="689">
        <v>1.0</v>
      </c>
      <c r="B5" s="690" t="str">
        <f>IF(F5="","",'Passo 01 - PACI DEFINIÇÃO DO ESCOPO'!$D$16)</f>
        <v>#REF!</v>
      </c>
      <c r="C5" s="690" t="str">
        <f>IF(F5="","",#REF!)</f>
        <v>#REF!</v>
      </c>
      <c r="D5" s="690" t="str">
        <f>IF(F5="","",#REF!)</f>
        <v>#REF!</v>
      </c>
      <c r="E5" s="690" t="str">
        <f t="shared" ref="E5:F5" si="1">'Passo 02  - Elaboração do PACI'!B7</f>
        <v>#REF!</v>
      </c>
      <c r="F5" s="691" t="str">
        <f t="shared" si="1"/>
        <v>#REF!</v>
      </c>
      <c r="G5" s="692" t="str">
        <f t="shared" ref="G5:K5" si="2">'Passo 02  - Elaboração do PACI'!E7</f>
        <v>#REF!</v>
      </c>
      <c r="H5" s="693" t="str">
        <f t="shared" si="2"/>
        <v>#REF!</v>
      </c>
      <c r="I5" s="693" t="str">
        <f t="shared" si="2"/>
        <v>#REF!</v>
      </c>
      <c r="J5" s="693" t="str">
        <f t="shared" si="2"/>
        <v>#REF!</v>
      </c>
      <c r="K5" s="694" t="str">
        <f t="shared" si="2"/>
        <v>#REF!</v>
      </c>
      <c r="L5" s="692" t="str">
        <f t="shared" ref="L5:T5" si="3">'Passo 02  - Elaboração do PACI'!K7</f>
        <v>#REF!</v>
      </c>
      <c r="M5" s="693" t="str">
        <f t="shared" si="3"/>
        <v>#REF!</v>
      </c>
      <c r="N5" s="693" t="str">
        <f t="shared" si="3"/>
        <v>#REF!</v>
      </c>
      <c r="O5" s="693" t="str">
        <f t="shared" si="3"/>
        <v>#REF!</v>
      </c>
      <c r="P5" s="695" t="str">
        <f t="shared" si="3"/>
        <v>#REF!</v>
      </c>
      <c r="Q5" s="695" t="str">
        <f t="shared" si="3"/>
        <v>#REF!</v>
      </c>
      <c r="R5" s="695" t="str">
        <f t="shared" si="3"/>
        <v>#REF!</v>
      </c>
      <c r="S5" s="696" t="str">
        <f t="shared" si="3"/>
        <v>#REF!</v>
      </c>
      <c r="T5" s="697" t="str">
        <f t="shared" si="3"/>
        <v>#REF!</v>
      </c>
      <c r="U5" s="698">
        <f>'Passo 04 - Cálculo do Risco Res'!F6</f>
        <v>5</v>
      </c>
      <c r="V5" s="695" t="str">
        <f>'Passo 04 - Cálculo do Risco Res'!G6</f>
        <v>≥ 90%</v>
      </c>
      <c r="W5" s="695" t="str">
        <f>'Passo 04 - Cálculo do Risco Res'!H6</f>
        <v>MUITO ALTA</v>
      </c>
      <c r="X5" s="695" t="str">
        <f>'Passo 04 - Cálculo do Risco Res'!I6</f>
        <v> EVENTO ESPERADO QUE OCORRA NA MAIORIA DAS CIRCUNSTÂNCIAS</v>
      </c>
      <c r="Y5" s="699">
        <f>'Passo 04 - Cálculo do Risco Res'!K6</f>
        <v>5</v>
      </c>
      <c r="Z5" s="699">
        <f>'Passo 04 - Cálculo do Risco Res'!L6</f>
        <v>5</v>
      </c>
      <c r="AA5" s="699">
        <f>'Passo 04 - Cálculo do Risco Res'!M6</f>
        <v>5</v>
      </c>
      <c r="AB5" s="699" t="str">
        <f>'Passo 04 - Cálculo do Risco Res'!N6</f>
        <v>-</v>
      </c>
      <c r="AC5" s="700" t="str">
        <f>'Passo 04 - Cálculo do Risco Res'!Q6</f>
        <v>-</v>
      </c>
      <c r="AD5" s="95" t="str">
        <f>'Passo 04 - Cálculo do Risco Res'!R6</f>
        <v>-</v>
      </c>
      <c r="AE5" s="701" t="str">
        <f>'Passo 05 - Cálculo do Risco Ine'!Q6</f>
        <v>#REF!</v>
      </c>
      <c r="AF5" s="95" t="str">
        <f>'Passo 05 - Cálculo do Risco Ine'!R6</f>
        <v>#REF!</v>
      </c>
      <c r="AG5" s="701" t="str">
        <f>'Passo 06 - Definição das Respos'!F8</f>
        <v>-</v>
      </c>
      <c r="AH5" s="702" t="str">
        <f>'Passo 06 - Definição das Respos'!G8</f>
        <v>-</v>
      </c>
      <c r="AI5" s="95" t="str">
        <f>'Passo 06 - Definição das Respos'!H8</f>
        <v>EVITAR</v>
      </c>
      <c r="AJ5" s="701" t="str">
        <f>'Passo 07 - Plano de Tratamento '!G8</f>
        <v/>
      </c>
      <c r="AK5" s="702" t="str">
        <f>'Passo 07 - Plano de Tratamento '!H8</f>
        <v/>
      </c>
      <c r="AL5" s="702" t="str">
        <f>'Passo 07 - Plano de Tratamento '!I8</f>
        <v/>
      </c>
      <c r="AM5" s="702" t="str">
        <f>'Passo 07 - Plano de Tratamento '!J8</f>
        <v/>
      </c>
      <c r="AN5" s="702" t="str">
        <f>'Passo 07 - Plano de Tratamento '!K8</f>
        <v/>
      </c>
      <c r="AO5" s="702" t="str">
        <f>'Passo 07 - Plano de Tratamento '!L8</f>
        <v/>
      </c>
      <c r="AP5" s="702" t="str">
        <f>'Passo 07 - Plano de Tratamento '!M8</f>
        <v/>
      </c>
      <c r="AQ5" s="703" t="str">
        <f>'Passo 07 - Plano de Tratamento '!N8</f>
        <v>-</v>
      </c>
    </row>
    <row r="6" ht="45.0" customHeight="1">
      <c r="A6" s="704">
        <v>2.0</v>
      </c>
      <c r="B6" s="693"/>
      <c r="C6" s="693"/>
      <c r="D6" s="693"/>
      <c r="E6" s="693" t="str">
        <f t="shared" ref="E6:F6" si="4">'Passo 02  - Elaboração do PACI'!B8</f>
        <v>#REF!</v>
      </c>
      <c r="F6" s="694" t="str">
        <f t="shared" si="4"/>
        <v>#REF!</v>
      </c>
      <c r="G6" s="692" t="str">
        <f t="shared" ref="G6:K6" si="5">'Passo 02  - Elaboração do PACI'!E8</f>
        <v>#REF!</v>
      </c>
      <c r="H6" s="693" t="str">
        <f t="shared" si="5"/>
        <v>#REF!</v>
      </c>
      <c r="I6" s="693" t="str">
        <f t="shared" si="5"/>
        <v>#REF!</v>
      </c>
      <c r="J6" s="693" t="str">
        <f t="shared" si="5"/>
        <v>#REF!</v>
      </c>
      <c r="K6" s="694" t="str">
        <f t="shared" si="5"/>
        <v>#REF!</v>
      </c>
      <c r="L6" s="692" t="str">
        <f t="shared" ref="L6:T6" si="6">'Passo 02  - Elaboração do PACI'!K8</f>
        <v>#REF!</v>
      </c>
      <c r="M6" s="693" t="str">
        <f t="shared" si="6"/>
        <v>#REF!</v>
      </c>
      <c r="N6" s="693" t="str">
        <f t="shared" si="6"/>
        <v>#REF!</v>
      </c>
      <c r="O6" s="693" t="str">
        <f t="shared" si="6"/>
        <v>#REF!</v>
      </c>
      <c r="P6" s="695" t="str">
        <f t="shared" si="6"/>
        <v>#REF!</v>
      </c>
      <c r="Q6" s="695" t="str">
        <f t="shared" si="6"/>
        <v>#REF!</v>
      </c>
      <c r="R6" s="695" t="str">
        <f t="shared" si="6"/>
        <v>#REF!</v>
      </c>
      <c r="S6" s="696" t="str">
        <f t="shared" si="6"/>
        <v>#REF!</v>
      </c>
      <c r="T6" s="697" t="str">
        <f t="shared" si="6"/>
        <v>#REF!</v>
      </c>
      <c r="U6" s="698">
        <f>'Passo 04 - Cálculo do Risco Res'!F7</f>
        <v>3</v>
      </c>
      <c r="V6" s="695" t="str">
        <f>'Passo 04 - Cálculo do Risco Res'!G7</f>
        <v>30% ≤ X &lt; 50%</v>
      </c>
      <c r="W6" s="695" t="str">
        <f>'Passo 04 - Cálculo do Risco Res'!H7</f>
        <v>MÉDIA</v>
      </c>
      <c r="X6" s="695" t="str">
        <f>'Passo 04 - Cálculo do Risco Res'!I7</f>
        <v>EVENTO DEVE OCORRER EM ALGUM MOMENTO</v>
      </c>
      <c r="Y6" s="699">
        <f>'Passo 04 - Cálculo do Risco Res'!K7</f>
        <v>3</v>
      </c>
      <c r="Z6" s="699">
        <f>'Passo 04 - Cálculo do Risco Res'!L7</f>
        <v>3</v>
      </c>
      <c r="AA6" s="699">
        <f>'Passo 04 - Cálculo do Risco Res'!M7</f>
        <v>1</v>
      </c>
      <c r="AB6" s="699" t="str">
        <f>'Passo 04 - Cálculo do Risco Res'!N7</f>
        <v>-</v>
      </c>
      <c r="AC6" s="700" t="str">
        <f>'Passo 04 - Cálculo do Risco Res'!Q7</f>
        <v>-</v>
      </c>
      <c r="AD6" s="95" t="str">
        <f>'Passo 04 - Cálculo do Risco Res'!R7</f>
        <v>-</v>
      </c>
      <c r="AE6" s="701" t="str">
        <f>'Passo 05 - Cálculo do Risco Ine'!Q7</f>
        <v>#REF!</v>
      </c>
      <c r="AF6" s="95" t="str">
        <f>'Passo 05 - Cálculo do Risco Ine'!R7</f>
        <v>#REF!</v>
      </c>
      <c r="AG6" s="701" t="str">
        <f>'Passo 06 - Definição das Respos'!F9</f>
        <v>-</v>
      </c>
      <c r="AH6" s="702" t="str">
        <f>'Passo 06 - Definição das Respos'!G9</f>
        <v>-</v>
      </c>
      <c r="AI6" s="95" t="str">
        <f>'Passo 06 - Definição das Respos'!H9</f>
        <v>REDUZIR / MITIGAR</v>
      </c>
      <c r="AJ6" s="701" t="str">
        <f>'Passo 07 - Plano de Tratamento '!G9</f>
        <v/>
      </c>
      <c r="AK6" s="702" t="str">
        <f>'Passo 07 - Plano de Tratamento '!H9</f>
        <v/>
      </c>
      <c r="AL6" s="702" t="str">
        <f>'Passo 07 - Plano de Tratamento '!I9</f>
        <v/>
      </c>
      <c r="AM6" s="702" t="str">
        <f>'Passo 07 - Plano de Tratamento '!J9</f>
        <v/>
      </c>
      <c r="AN6" s="702" t="str">
        <f>'Passo 07 - Plano de Tratamento '!K9</f>
        <v/>
      </c>
      <c r="AO6" s="702" t="str">
        <f>'Passo 07 - Plano de Tratamento '!L9</f>
        <v/>
      </c>
      <c r="AP6" s="702" t="str">
        <f>'Passo 07 - Plano de Tratamento '!M9</f>
        <v/>
      </c>
      <c r="AQ6" s="703" t="str">
        <f>'Passo 07 - Plano de Tratamento '!N9</f>
        <v>-</v>
      </c>
    </row>
    <row r="7" ht="45.0" customHeight="1">
      <c r="A7" s="689">
        <v>3.0</v>
      </c>
      <c r="B7" s="693"/>
      <c r="C7" s="693"/>
      <c r="D7" s="693"/>
      <c r="E7" s="693" t="str">
        <f t="shared" ref="E7:F7" si="7">'Passo 02  - Elaboração do PACI'!B9</f>
        <v>#REF!</v>
      </c>
      <c r="F7" s="694" t="str">
        <f t="shared" si="7"/>
        <v>#REF!</v>
      </c>
      <c r="G7" s="692" t="str">
        <f t="shared" ref="G7:K7" si="8">'Passo 02  - Elaboração do PACI'!E9</f>
        <v>#REF!</v>
      </c>
      <c r="H7" s="693" t="str">
        <f t="shared" si="8"/>
        <v>#REF!</v>
      </c>
      <c r="I7" s="693" t="str">
        <f t="shared" si="8"/>
        <v>#REF!</v>
      </c>
      <c r="J7" s="693" t="str">
        <f t="shared" si="8"/>
        <v>#REF!</v>
      </c>
      <c r="K7" s="694" t="str">
        <f t="shared" si="8"/>
        <v>#REF!</v>
      </c>
      <c r="L7" s="692" t="str">
        <f t="shared" ref="L7:T7" si="9">'Passo 02  - Elaboração do PACI'!K9</f>
        <v>#REF!</v>
      </c>
      <c r="M7" s="693" t="str">
        <f t="shared" si="9"/>
        <v>#REF!</v>
      </c>
      <c r="N7" s="693" t="str">
        <f t="shared" si="9"/>
        <v>#REF!</v>
      </c>
      <c r="O7" s="693" t="str">
        <f t="shared" si="9"/>
        <v>#REF!</v>
      </c>
      <c r="P7" s="695" t="str">
        <f t="shared" si="9"/>
        <v>#REF!</v>
      </c>
      <c r="Q7" s="695" t="str">
        <f t="shared" si="9"/>
        <v>#REF!</v>
      </c>
      <c r="R7" s="695" t="str">
        <f t="shared" si="9"/>
        <v>#REF!</v>
      </c>
      <c r="S7" s="696" t="str">
        <f t="shared" si="9"/>
        <v>#REF!</v>
      </c>
      <c r="T7" s="697" t="str">
        <f t="shared" si="9"/>
        <v>#REF!</v>
      </c>
      <c r="U7" s="698" t="str">
        <f>'Passo 04 - Cálculo do Risco Res'!F8</f>
        <v/>
      </c>
      <c r="V7" s="695" t="str">
        <f>'Passo 04 - Cálculo do Risco Res'!G8</f>
        <v/>
      </c>
      <c r="W7" s="695" t="str">
        <f>'Passo 04 - Cálculo do Risco Res'!H8</f>
        <v/>
      </c>
      <c r="X7" s="695" t="str">
        <f>'Passo 04 - Cálculo do Risco Res'!I8</f>
        <v/>
      </c>
      <c r="Y7" s="699" t="str">
        <f>'Passo 04 - Cálculo do Risco Res'!K8</f>
        <v/>
      </c>
      <c r="Z7" s="699" t="str">
        <f>'Passo 04 - Cálculo do Risco Res'!L8</f>
        <v/>
      </c>
      <c r="AA7" s="699" t="str">
        <f>'Passo 04 - Cálculo do Risco Res'!M8</f>
        <v/>
      </c>
      <c r="AB7" s="699" t="str">
        <f>'Passo 04 - Cálculo do Risco Res'!N8</f>
        <v>-</v>
      </c>
      <c r="AC7" s="700" t="str">
        <f>'Passo 04 - Cálculo do Risco Res'!Q8</f>
        <v>-</v>
      </c>
      <c r="AD7" s="95" t="str">
        <f>'Passo 04 - Cálculo do Risco Res'!R8</f>
        <v>-</v>
      </c>
      <c r="AE7" s="701" t="str">
        <f>'Passo 05 - Cálculo do Risco Ine'!Q8</f>
        <v>#REF!</v>
      </c>
      <c r="AF7" s="95" t="str">
        <f>'Passo 05 - Cálculo do Risco Ine'!R8</f>
        <v>#REF!</v>
      </c>
      <c r="AG7" s="701" t="str">
        <f>'Passo 06 - Definição das Respos'!F10</f>
        <v>-</v>
      </c>
      <c r="AH7" s="702" t="str">
        <f>'Passo 06 - Definição das Respos'!G10</f>
        <v>-</v>
      </c>
      <c r="AI7" s="95" t="str">
        <f>'Passo 06 - Definição das Respos'!H10</f>
        <v>COMPARTILHAR / TRANSFERIR</v>
      </c>
      <c r="AJ7" s="701" t="str">
        <f>'Passo 07 - Plano de Tratamento '!G10</f>
        <v/>
      </c>
      <c r="AK7" s="702" t="str">
        <f>'Passo 07 - Plano de Tratamento '!H10</f>
        <v/>
      </c>
      <c r="AL7" s="702" t="str">
        <f>'Passo 07 - Plano de Tratamento '!I10</f>
        <v/>
      </c>
      <c r="AM7" s="702" t="str">
        <f>'Passo 07 - Plano de Tratamento '!J10</f>
        <v/>
      </c>
      <c r="AN7" s="702" t="str">
        <f>'Passo 07 - Plano de Tratamento '!K10</f>
        <v/>
      </c>
      <c r="AO7" s="702" t="str">
        <f>'Passo 07 - Plano de Tratamento '!L10</f>
        <v/>
      </c>
      <c r="AP7" s="702" t="str">
        <f>'Passo 07 - Plano de Tratamento '!M10</f>
        <v/>
      </c>
      <c r="AQ7" s="703" t="str">
        <f>'Passo 07 - Plano de Tratamento '!N10</f>
        <v>-</v>
      </c>
    </row>
    <row r="8" ht="45.0" customHeight="1">
      <c r="A8" s="704">
        <v>4.0</v>
      </c>
      <c r="B8" s="693"/>
      <c r="C8" s="693"/>
      <c r="D8" s="693"/>
      <c r="E8" s="693" t="str">
        <f t="shared" ref="E8:F8" si="10">'Passo 02  - Elaboração do PACI'!B10</f>
        <v>#REF!</v>
      </c>
      <c r="F8" s="694" t="str">
        <f t="shared" si="10"/>
        <v>#REF!</v>
      </c>
      <c r="G8" s="692" t="str">
        <f t="shared" ref="G8:K8" si="11">'Passo 02  - Elaboração do PACI'!E10</f>
        <v>#REF!</v>
      </c>
      <c r="H8" s="693" t="str">
        <f t="shared" si="11"/>
        <v>#REF!</v>
      </c>
      <c r="I8" s="693" t="str">
        <f t="shared" si="11"/>
        <v>#REF!</v>
      </c>
      <c r="J8" s="693" t="str">
        <f t="shared" si="11"/>
        <v>#REF!</v>
      </c>
      <c r="K8" s="694" t="str">
        <f t="shared" si="11"/>
        <v>#REF!</v>
      </c>
      <c r="L8" s="692" t="str">
        <f t="shared" ref="L8:T8" si="12">'Passo 02  - Elaboração do PACI'!K10</f>
        <v>#REF!</v>
      </c>
      <c r="M8" s="693" t="str">
        <f t="shared" si="12"/>
        <v>#REF!</v>
      </c>
      <c r="N8" s="693" t="str">
        <f t="shared" si="12"/>
        <v>#REF!</v>
      </c>
      <c r="O8" s="693" t="str">
        <f t="shared" si="12"/>
        <v>#REF!</v>
      </c>
      <c r="P8" s="695" t="str">
        <f t="shared" si="12"/>
        <v>#REF!</v>
      </c>
      <c r="Q8" s="695" t="str">
        <f t="shared" si="12"/>
        <v>#REF!</v>
      </c>
      <c r="R8" s="695" t="str">
        <f t="shared" si="12"/>
        <v>#REF!</v>
      </c>
      <c r="S8" s="696" t="str">
        <f t="shared" si="12"/>
        <v>#REF!</v>
      </c>
      <c r="T8" s="697" t="str">
        <f t="shared" si="12"/>
        <v>#REF!</v>
      </c>
      <c r="U8" s="698" t="str">
        <f>'Passo 04 - Cálculo do Risco Res'!F9</f>
        <v/>
      </c>
      <c r="V8" s="695" t="str">
        <f>'Passo 04 - Cálculo do Risco Res'!G9</f>
        <v/>
      </c>
      <c r="W8" s="695" t="str">
        <f>'Passo 04 - Cálculo do Risco Res'!H9</f>
        <v/>
      </c>
      <c r="X8" s="695" t="str">
        <f>'Passo 04 - Cálculo do Risco Res'!I9</f>
        <v/>
      </c>
      <c r="Y8" s="699" t="str">
        <f>'Passo 04 - Cálculo do Risco Res'!K9</f>
        <v/>
      </c>
      <c r="Z8" s="699" t="str">
        <f>'Passo 04 - Cálculo do Risco Res'!L9</f>
        <v/>
      </c>
      <c r="AA8" s="699" t="str">
        <f>'Passo 04 - Cálculo do Risco Res'!M9</f>
        <v/>
      </c>
      <c r="AB8" s="699" t="str">
        <f>'Passo 04 - Cálculo do Risco Res'!N9</f>
        <v>-</v>
      </c>
      <c r="AC8" s="700" t="str">
        <f>'Passo 04 - Cálculo do Risco Res'!Q9</f>
        <v>-</v>
      </c>
      <c r="AD8" s="95" t="str">
        <f>'Passo 04 - Cálculo do Risco Res'!R9</f>
        <v>-</v>
      </c>
      <c r="AE8" s="701" t="str">
        <f>'Passo 05 - Cálculo do Risco Ine'!Q9</f>
        <v>#REF!</v>
      </c>
      <c r="AF8" s="95" t="str">
        <f>'Passo 05 - Cálculo do Risco Ine'!R9</f>
        <v>#REF!</v>
      </c>
      <c r="AG8" s="701" t="str">
        <f>'Passo 06 - Definição das Respos'!F11</f>
        <v>-</v>
      </c>
      <c r="AH8" s="702" t="str">
        <f>'Passo 06 - Definição das Respos'!G11</f>
        <v>-</v>
      </c>
      <c r="AI8" s="95" t="str">
        <f>'Passo 06 - Definição das Respos'!H11</f>
        <v>ACEITAR</v>
      </c>
      <c r="AJ8" s="701" t="str">
        <f>'Passo 07 - Plano de Tratamento '!G11</f>
        <v/>
      </c>
      <c r="AK8" s="702" t="str">
        <f>'Passo 07 - Plano de Tratamento '!H11</f>
        <v/>
      </c>
      <c r="AL8" s="702" t="str">
        <f>'Passo 07 - Plano de Tratamento '!I11</f>
        <v/>
      </c>
      <c r="AM8" s="702" t="str">
        <f>'Passo 07 - Plano de Tratamento '!J11</f>
        <v/>
      </c>
      <c r="AN8" s="702" t="str">
        <f>'Passo 07 - Plano de Tratamento '!K11</f>
        <v/>
      </c>
      <c r="AO8" s="702" t="str">
        <f>'Passo 07 - Plano de Tratamento '!L11</f>
        <v/>
      </c>
      <c r="AP8" s="702" t="str">
        <f>'Passo 07 - Plano de Tratamento '!M11</f>
        <v/>
      </c>
      <c r="AQ8" s="703" t="str">
        <f>'Passo 07 - Plano de Tratamento '!N11</f>
        <v>-</v>
      </c>
    </row>
    <row r="9" ht="45.0" customHeight="1">
      <c r="A9" s="689">
        <v>5.0</v>
      </c>
      <c r="B9" s="693"/>
      <c r="C9" s="693"/>
      <c r="D9" s="693"/>
      <c r="E9" s="693" t="str">
        <f t="shared" ref="E9:F9" si="13">'Passo 02  - Elaboração do PACI'!B11</f>
        <v>#REF!</v>
      </c>
      <c r="F9" s="694" t="str">
        <f t="shared" si="13"/>
        <v>#REF!</v>
      </c>
      <c r="G9" s="692" t="str">
        <f t="shared" ref="G9:K9" si="14">'Passo 02  - Elaboração do PACI'!E11</f>
        <v>#REF!</v>
      </c>
      <c r="H9" s="693" t="str">
        <f t="shared" si="14"/>
        <v>#REF!</v>
      </c>
      <c r="I9" s="693" t="str">
        <f t="shared" si="14"/>
        <v>#REF!</v>
      </c>
      <c r="J9" s="693" t="str">
        <f t="shared" si="14"/>
        <v>#REF!</v>
      </c>
      <c r="K9" s="694" t="str">
        <f t="shared" si="14"/>
        <v>#REF!</v>
      </c>
      <c r="L9" s="692" t="str">
        <f t="shared" ref="L9:T9" si="15">'Passo 02  - Elaboração do PACI'!K11</f>
        <v>#REF!</v>
      </c>
      <c r="M9" s="693" t="str">
        <f t="shared" si="15"/>
        <v>#REF!</v>
      </c>
      <c r="N9" s="693" t="str">
        <f t="shared" si="15"/>
        <v>#REF!</v>
      </c>
      <c r="O9" s="693" t="str">
        <f t="shared" si="15"/>
        <v>#REF!</v>
      </c>
      <c r="P9" s="695" t="str">
        <f t="shared" si="15"/>
        <v>#REF!</v>
      </c>
      <c r="Q9" s="695" t="str">
        <f t="shared" si="15"/>
        <v>#REF!</v>
      </c>
      <c r="R9" s="695" t="str">
        <f t="shared" si="15"/>
        <v>#REF!</v>
      </c>
      <c r="S9" s="696" t="str">
        <f t="shared" si="15"/>
        <v>#REF!</v>
      </c>
      <c r="T9" s="697" t="str">
        <f t="shared" si="15"/>
        <v>#REF!</v>
      </c>
      <c r="U9" s="698" t="str">
        <f>'Passo 04 - Cálculo do Risco Res'!F10</f>
        <v/>
      </c>
      <c r="V9" s="695" t="str">
        <f>'Passo 04 - Cálculo do Risco Res'!G10</f>
        <v/>
      </c>
      <c r="W9" s="695" t="str">
        <f>'Passo 04 - Cálculo do Risco Res'!H10</f>
        <v/>
      </c>
      <c r="X9" s="695" t="str">
        <f>'Passo 04 - Cálculo do Risco Res'!I10</f>
        <v/>
      </c>
      <c r="Y9" s="699" t="str">
        <f>'Passo 04 - Cálculo do Risco Res'!K10</f>
        <v/>
      </c>
      <c r="Z9" s="699" t="str">
        <f>'Passo 04 - Cálculo do Risco Res'!L10</f>
        <v/>
      </c>
      <c r="AA9" s="699" t="str">
        <f>'Passo 04 - Cálculo do Risco Res'!M10</f>
        <v/>
      </c>
      <c r="AB9" s="699" t="str">
        <f>'Passo 04 - Cálculo do Risco Res'!N10</f>
        <v>-</v>
      </c>
      <c r="AC9" s="700" t="str">
        <f>'Passo 04 - Cálculo do Risco Res'!Q10</f>
        <v>-</v>
      </c>
      <c r="AD9" s="95" t="str">
        <f>'Passo 04 - Cálculo do Risco Res'!R10</f>
        <v>-</v>
      </c>
      <c r="AE9" s="701" t="str">
        <f>'Passo 05 - Cálculo do Risco Ine'!Q10</f>
        <v>#REF!</v>
      </c>
      <c r="AF9" s="95" t="str">
        <f>'Passo 05 - Cálculo do Risco Ine'!R10</f>
        <v>#REF!</v>
      </c>
      <c r="AG9" s="701" t="str">
        <f>'Passo 06 - Definição das Respos'!F12</f>
        <v>-</v>
      </c>
      <c r="AH9" s="702" t="str">
        <f>'Passo 06 - Definição das Respos'!G12</f>
        <v>-</v>
      </c>
      <c r="AI9" s="95" t="str">
        <f>'Passo 06 - Definição das Respos'!H12</f>
        <v/>
      </c>
      <c r="AJ9" s="701" t="str">
        <f>'Passo 07 - Plano de Tratamento '!G12</f>
        <v/>
      </c>
      <c r="AK9" s="702" t="str">
        <f>'Passo 07 - Plano de Tratamento '!H12</f>
        <v/>
      </c>
      <c r="AL9" s="702" t="str">
        <f>'Passo 07 - Plano de Tratamento '!I12</f>
        <v/>
      </c>
      <c r="AM9" s="702" t="str">
        <f>'Passo 07 - Plano de Tratamento '!J12</f>
        <v/>
      </c>
      <c r="AN9" s="702" t="str">
        <f>'Passo 07 - Plano de Tratamento '!K12</f>
        <v/>
      </c>
      <c r="AO9" s="702" t="str">
        <f>'Passo 07 - Plano de Tratamento '!L12</f>
        <v/>
      </c>
      <c r="AP9" s="702" t="str">
        <f>'Passo 07 - Plano de Tratamento '!M12</f>
        <v/>
      </c>
      <c r="AQ9" s="703" t="str">
        <f>'Passo 07 - Plano de Tratamento '!N12</f>
        <v>-</v>
      </c>
    </row>
    <row r="10" ht="45.0" customHeight="1">
      <c r="A10" s="704">
        <v>6.0</v>
      </c>
      <c r="B10" s="693"/>
      <c r="C10" s="693"/>
      <c r="D10" s="693"/>
      <c r="E10" s="693" t="str">
        <f t="shared" ref="E10:F10" si="16">'Passo 02  - Elaboração do PACI'!B12</f>
        <v>#REF!</v>
      </c>
      <c r="F10" s="694" t="str">
        <f t="shared" si="16"/>
        <v>#REF!</v>
      </c>
      <c r="G10" s="692" t="str">
        <f t="shared" ref="G10:K10" si="17">'Passo 02  - Elaboração do PACI'!E12</f>
        <v>#REF!</v>
      </c>
      <c r="H10" s="693" t="str">
        <f t="shared" si="17"/>
        <v>#REF!</v>
      </c>
      <c r="I10" s="693" t="str">
        <f t="shared" si="17"/>
        <v>#REF!</v>
      </c>
      <c r="J10" s="693" t="str">
        <f t="shared" si="17"/>
        <v>#REF!</v>
      </c>
      <c r="K10" s="694" t="str">
        <f t="shared" si="17"/>
        <v>#REF!</v>
      </c>
      <c r="L10" s="692" t="str">
        <f t="shared" ref="L10:T10" si="18">'Passo 02  - Elaboração do PACI'!K12</f>
        <v>#REF!</v>
      </c>
      <c r="M10" s="693" t="str">
        <f t="shared" si="18"/>
        <v>#REF!</v>
      </c>
      <c r="N10" s="693" t="str">
        <f t="shared" si="18"/>
        <v>#REF!</v>
      </c>
      <c r="O10" s="693" t="str">
        <f t="shared" si="18"/>
        <v>#REF!</v>
      </c>
      <c r="P10" s="695" t="str">
        <f t="shared" si="18"/>
        <v>#REF!</v>
      </c>
      <c r="Q10" s="695" t="str">
        <f t="shared" si="18"/>
        <v>#REF!</v>
      </c>
      <c r="R10" s="695" t="str">
        <f t="shared" si="18"/>
        <v>#REF!</v>
      </c>
      <c r="S10" s="696" t="str">
        <f t="shared" si="18"/>
        <v>#REF!</v>
      </c>
      <c r="T10" s="697" t="str">
        <f t="shared" si="18"/>
        <v>#REF!</v>
      </c>
      <c r="U10" s="698" t="str">
        <f>'Passo 04 - Cálculo do Risco Res'!F11</f>
        <v/>
      </c>
      <c r="V10" s="695" t="str">
        <f>'Passo 04 - Cálculo do Risco Res'!G11</f>
        <v/>
      </c>
      <c r="W10" s="695" t="str">
        <f>'Passo 04 - Cálculo do Risco Res'!H11</f>
        <v/>
      </c>
      <c r="X10" s="695" t="str">
        <f>'Passo 04 - Cálculo do Risco Res'!I11</f>
        <v/>
      </c>
      <c r="Y10" s="699" t="str">
        <f>'Passo 04 - Cálculo do Risco Res'!K11</f>
        <v/>
      </c>
      <c r="Z10" s="699" t="str">
        <f>'Passo 04 - Cálculo do Risco Res'!L11</f>
        <v/>
      </c>
      <c r="AA10" s="699" t="str">
        <f>'Passo 04 - Cálculo do Risco Res'!M11</f>
        <v/>
      </c>
      <c r="AB10" s="699" t="str">
        <f>'Passo 04 - Cálculo do Risco Res'!N11</f>
        <v>-</v>
      </c>
      <c r="AC10" s="700" t="str">
        <f>'Passo 04 - Cálculo do Risco Res'!Q11</f>
        <v>-</v>
      </c>
      <c r="AD10" s="95" t="str">
        <f>'Passo 04 - Cálculo do Risco Res'!R11</f>
        <v>-</v>
      </c>
      <c r="AE10" s="701" t="str">
        <f>'Passo 05 - Cálculo do Risco Ine'!Q11</f>
        <v>#REF!</v>
      </c>
      <c r="AF10" s="95" t="str">
        <f>'Passo 05 - Cálculo do Risco Ine'!R11</f>
        <v>#REF!</v>
      </c>
      <c r="AG10" s="701" t="str">
        <f>'Passo 06 - Definição das Respos'!F13</f>
        <v>-</v>
      </c>
      <c r="AH10" s="702" t="str">
        <f>'Passo 06 - Definição das Respos'!G13</f>
        <v>-</v>
      </c>
      <c r="AI10" s="95" t="str">
        <f>'Passo 06 - Definição das Respos'!H13</f>
        <v/>
      </c>
      <c r="AJ10" s="701" t="str">
        <f>'Passo 07 - Plano de Tratamento '!G13</f>
        <v/>
      </c>
      <c r="AK10" s="702" t="str">
        <f>'Passo 07 - Plano de Tratamento '!H13</f>
        <v/>
      </c>
      <c r="AL10" s="702" t="str">
        <f>'Passo 07 - Plano de Tratamento '!I13</f>
        <v/>
      </c>
      <c r="AM10" s="702" t="str">
        <f>'Passo 07 - Plano de Tratamento '!J13</f>
        <v/>
      </c>
      <c r="AN10" s="702" t="str">
        <f>'Passo 07 - Plano de Tratamento '!K13</f>
        <v/>
      </c>
      <c r="AO10" s="702" t="str">
        <f>'Passo 07 - Plano de Tratamento '!L13</f>
        <v/>
      </c>
      <c r="AP10" s="702" t="str">
        <f>'Passo 07 - Plano de Tratamento '!M13</f>
        <v/>
      </c>
      <c r="AQ10" s="703" t="str">
        <f>'Passo 07 - Plano de Tratamento '!N13</f>
        <v>-</v>
      </c>
    </row>
    <row r="11" ht="45.0" customHeight="1">
      <c r="A11" s="689">
        <v>7.0</v>
      </c>
      <c r="B11" s="693"/>
      <c r="C11" s="693"/>
      <c r="D11" s="693"/>
      <c r="E11" s="693" t="str">
        <f t="shared" ref="E11:F11" si="19">'Passo 02  - Elaboração do PACI'!B13</f>
        <v>#REF!</v>
      </c>
      <c r="F11" s="694" t="str">
        <f t="shared" si="19"/>
        <v>#REF!</v>
      </c>
      <c r="G11" s="692" t="str">
        <f t="shared" ref="G11:K11" si="20">'Passo 02  - Elaboração do PACI'!E13</f>
        <v>#REF!</v>
      </c>
      <c r="H11" s="693" t="str">
        <f t="shared" si="20"/>
        <v>#REF!</v>
      </c>
      <c r="I11" s="693" t="str">
        <f t="shared" si="20"/>
        <v>#REF!</v>
      </c>
      <c r="J11" s="693" t="str">
        <f t="shared" si="20"/>
        <v>#REF!</v>
      </c>
      <c r="K11" s="694" t="str">
        <f t="shared" si="20"/>
        <v>#REF!</v>
      </c>
      <c r="L11" s="692" t="str">
        <f t="shared" ref="L11:T11" si="21">'Passo 02  - Elaboração do PACI'!K13</f>
        <v>#REF!</v>
      </c>
      <c r="M11" s="693" t="str">
        <f t="shared" si="21"/>
        <v>#REF!</v>
      </c>
      <c r="N11" s="693" t="str">
        <f t="shared" si="21"/>
        <v>#REF!</v>
      </c>
      <c r="O11" s="693" t="str">
        <f t="shared" si="21"/>
        <v>#REF!</v>
      </c>
      <c r="P11" s="695" t="str">
        <f t="shared" si="21"/>
        <v>#REF!</v>
      </c>
      <c r="Q11" s="695" t="str">
        <f t="shared" si="21"/>
        <v>#REF!</v>
      </c>
      <c r="R11" s="695" t="str">
        <f t="shared" si="21"/>
        <v>#REF!</v>
      </c>
      <c r="S11" s="696" t="str">
        <f t="shared" si="21"/>
        <v>#REF!</v>
      </c>
      <c r="T11" s="697" t="str">
        <f t="shared" si="21"/>
        <v>#REF!</v>
      </c>
      <c r="U11" s="698" t="str">
        <f>'Passo 04 - Cálculo do Risco Res'!F12</f>
        <v/>
      </c>
      <c r="V11" s="695" t="str">
        <f>'Passo 04 - Cálculo do Risco Res'!G12</f>
        <v/>
      </c>
      <c r="W11" s="695" t="str">
        <f>'Passo 04 - Cálculo do Risco Res'!H12</f>
        <v/>
      </c>
      <c r="X11" s="695" t="str">
        <f>'Passo 04 - Cálculo do Risco Res'!I12</f>
        <v/>
      </c>
      <c r="Y11" s="699" t="str">
        <f>'Passo 04 - Cálculo do Risco Res'!K12</f>
        <v/>
      </c>
      <c r="Z11" s="699" t="str">
        <f>'Passo 04 - Cálculo do Risco Res'!L12</f>
        <v/>
      </c>
      <c r="AA11" s="699" t="str">
        <f>'Passo 04 - Cálculo do Risco Res'!M12</f>
        <v/>
      </c>
      <c r="AB11" s="699" t="str">
        <f>'Passo 04 - Cálculo do Risco Res'!N12</f>
        <v>-</v>
      </c>
      <c r="AC11" s="700" t="str">
        <f>'Passo 04 - Cálculo do Risco Res'!Q12</f>
        <v>-</v>
      </c>
      <c r="AD11" s="95" t="str">
        <f>'Passo 04 - Cálculo do Risco Res'!R12</f>
        <v>-</v>
      </c>
      <c r="AE11" s="701" t="str">
        <f>'Passo 05 - Cálculo do Risco Ine'!Q12</f>
        <v>#REF!</v>
      </c>
      <c r="AF11" s="95" t="str">
        <f>'Passo 05 - Cálculo do Risco Ine'!R12</f>
        <v>#REF!</v>
      </c>
      <c r="AG11" s="701" t="str">
        <f>'Passo 06 - Definição das Respos'!F14</f>
        <v>-</v>
      </c>
      <c r="AH11" s="702" t="str">
        <f>'Passo 06 - Definição das Respos'!G14</f>
        <v>-</v>
      </c>
      <c r="AI11" s="95" t="str">
        <f>'Passo 06 - Definição das Respos'!H14</f>
        <v/>
      </c>
      <c r="AJ11" s="701" t="str">
        <f>'Passo 07 - Plano de Tratamento '!G14</f>
        <v/>
      </c>
      <c r="AK11" s="702" t="str">
        <f>'Passo 07 - Plano de Tratamento '!H14</f>
        <v/>
      </c>
      <c r="AL11" s="702" t="str">
        <f>'Passo 07 - Plano de Tratamento '!I14</f>
        <v/>
      </c>
      <c r="AM11" s="702" t="str">
        <f>'Passo 07 - Plano de Tratamento '!J14</f>
        <v/>
      </c>
      <c r="AN11" s="702" t="str">
        <f>'Passo 07 - Plano de Tratamento '!K14</f>
        <v/>
      </c>
      <c r="AO11" s="702" t="str">
        <f>'Passo 07 - Plano de Tratamento '!L14</f>
        <v/>
      </c>
      <c r="AP11" s="702" t="str">
        <f>'Passo 07 - Plano de Tratamento '!M14</f>
        <v/>
      </c>
      <c r="AQ11" s="703" t="str">
        <f>'Passo 07 - Plano de Tratamento '!N14</f>
        <v>-</v>
      </c>
    </row>
    <row r="12" ht="45.0" customHeight="1">
      <c r="A12" s="704">
        <v>8.0</v>
      </c>
      <c r="B12" s="693"/>
      <c r="C12" s="693"/>
      <c r="D12" s="693"/>
      <c r="E12" s="693" t="str">
        <f t="shared" ref="E12:F12" si="22">'Passo 02  - Elaboração do PACI'!B14</f>
        <v>#REF!</v>
      </c>
      <c r="F12" s="694" t="str">
        <f t="shared" si="22"/>
        <v>#REF!</v>
      </c>
      <c r="G12" s="692" t="str">
        <f t="shared" ref="G12:K12" si="23">'Passo 02  - Elaboração do PACI'!E14</f>
        <v>#REF!</v>
      </c>
      <c r="H12" s="693" t="str">
        <f t="shared" si="23"/>
        <v>#REF!</v>
      </c>
      <c r="I12" s="693" t="str">
        <f t="shared" si="23"/>
        <v>#REF!</v>
      </c>
      <c r="J12" s="693" t="str">
        <f t="shared" si="23"/>
        <v>#REF!</v>
      </c>
      <c r="K12" s="694" t="str">
        <f t="shared" si="23"/>
        <v>#REF!</v>
      </c>
      <c r="L12" s="692" t="str">
        <f t="shared" ref="L12:T12" si="24">'Passo 02  - Elaboração do PACI'!K14</f>
        <v>#REF!</v>
      </c>
      <c r="M12" s="693" t="str">
        <f t="shared" si="24"/>
        <v>#REF!</v>
      </c>
      <c r="N12" s="693" t="str">
        <f t="shared" si="24"/>
        <v>#REF!</v>
      </c>
      <c r="O12" s="693" t="str">
        <f t="shared" si="24"/>
        <v>#REF!</v>
      </c>
      <c r="P12" s="695" t="str">
        <f t="shared" si="24"/>
        <v>#REF!</v>
      </c>
      <c r="Q12" s="695" t="str">
        <f t="shared" si="24"/>
        <v>#REF!</v>
      </c>
      <c r="R12" s="695" t="str">
        <f t="shared" si="24"/>
        <v>#REF!</v>
      </c>
      <c r="S12" s="696" t="str">
        <f t="shared" si="24"/>
        <v>#REF!</v>
      </c>
      <c r="T12" s="697" t="str">
        <f t="shared" si="24"/>
        <v>#REF!</v>
      </c>
      <c r="U12" s="698" t="str">
        <f>'Passo 04 - Cálculo do Risco Res'!F13</f>
        <v/>
      </c>
      <c r="V12" s="695" t="str">
        <f>'Passo 04 - Cálculo do Risco Res'!G13</f>
        <v/>
      </c>
      <c r="W12" s="695" t="str">
        <f>'Passo 04 - Cálculo do Risco Res'!H13</f>
        <v/>
      </c>
      <c r="X12" s="695" t="str">
        <f>'Passo 04 - Cálculo do Risco Res'!I13</f>
        <v/>
      </c>
      <c r="Y12" s="699" t="str">
        <f>'Passo 04 - Cálculo do Risco Res'!K13</f>
        <v/>
      </c>
      <c r="Z12" s="699" t="str">
        <f>'Passo 04 - Cálculo do Risco Res'!L13</f>
        <v/>
      </c>
      <c r="AA12" s="699" t="str">
        <f>'Passo 04 - Cálculo do Risco Res'!M13</f>
        <v/>
      </c>
      <c r="AB12" s="699" t="str">
        <f>'Passo 04 - Cálculo do Risco Res'!N13</f>
        <v>-</v>
      </c>
      <c r="AC12" s="700" t="str">
        <f>'Passo 04 - Cálculo do Risco Res'!Q13</f>
        <v>-</v>
      </c>
      <c r="AD12" s="95" t="str">
        <f>'Passo 04 - Cálculo do Risco Res'!R13</f>
        <v>-</v>
      </c>
      <c r="AE12" s="701" t="str">
        <f>'Passo 05 - Cálculo do Risco Ine'!Q13</f>
        <v>#REF!</v>
      </c>
      <c r="AF12" s="95" t="str">
        <f>'Passo 05 - Cálculo do Risco Ine'!R13</f>
        <v>#REF!</v>
      </c>
      <c r="AG12" s="701" t="str">
        <f>'Passo 06 - Definição das Respos'!F15</f>
        <v>-</v>
      </c>
      <c r="AH12" s="702" t="str">
        <f>'Passo 06 - Definição das Respos'!G15</f>
        <v>-</v>
      </c>
      <c r="AI12" s="95" t="str">
        <f>'Passo 06 - Definição das Respos'!H15</f>
        <v/>
      </c>
      <c r="AJ12" s="701" t="str">
        <f>'Passo 07 - Plano de Tratamento '!G15</f>
        <v/>
      </c>
      <c r="AK12" s="702" t="str">
        <f>'Passo 07 - Plano de Tratamento '!H15</f>
        <v/>
      </c>
      <c r="AL12" s="702" t="str">
        <f>'Passo 07 - Plano de Tratamento '!I15</f>
        <v/>
      </c>
      <c r="AM12" s="702" t="str">
        <f>'Passo 07 - Plano de Tratamento '!J15</f>
        <v/>
      </c>
      <c r="AN12" s="702" t="str">
        <f>'Passo 07 - Plano de Tratamento '!K15</f>
        <v/>
      </c>
      <c r="AO12" s="702" t="str">
        <f>'Passo 07 - Plano de Tratamento '!L15</f>
        <v/>
      </c>
      <c r="AP12" s="702" t="str">
        <f>'Passo 07 - Plano de Tratamento '!M15</f>
        <v/>
      </c>
      <c r="AQ12" s="703" t="str">
        <f>'Passo 07 - Plano de Tratamento '!N15</f>
        <v>-</v>
      </c>
    </row>
    <row r="13" ht="45.0" customHeight="1">
      <c r="A13" s="689">
        <v>9.0</v>
      </c>
      <c r="B13" s="693"/>
      <c r="C13" s="693"/>
      <c r="D13" s="693"/>
      <c r="E13" s="693" t="str">
        <f t="shared" ref="E13:F13" si="25">'Passo 02  - Elaboração do PACI'!B15</f>
        <v>#REF!</v>
      </c>
      <c r="F13" s="694" t="str">
        <f t="shared" si="25"/>
        <v>#REF!</v>
      </c>
      <c r="G13" s="692" t="str">
        <f t="shared" ref="G13:K13" si="26">'Passo 02  - Elaboração do PACI'!E15</f>
        <v>#REF!</v>
      </c>
      <c r="H13" s="693" t="str">
        <f t="shared" si="26"/>
        <v>#REF!</v>
      </c>
      <c r="I13" s="693" t="str">
        <f t="shared" si="26"/>
        <v>#REF!</v>
      </c>
      <c r="J13" s="693" t="str">
        <f t="shared" si="26"/>
        <v>#REF!</v>
      </c>
      <c r="K13" s="694" t="str">
        <f t="shared" si="26"/>
        <v>#REF!</v>
      </c>
      <c r="L13" s="692" t="str">
        <f t="shared" ref="L13:T13" si="27">'Passo 02  - Elaboração do PACI'!K15</f>
        <v>#REF!</v>
      </c>
      <c r="M13" s="693" t="str">
        <f t="shared" si="27"/>
        <v>#REF!</v>
      </c>
      <c r="N13" s="693" t="str">
        <f t="shared" si="27"/>
        <v>#REF!</v>
      </c>
      <c r="O13" s="693" t="str">
        <f t="shared" si="27"/>
        <v>#REF!</v>
      </c>
      <c r="P13" s="695" t="str">
        <f t="shared" si="27"/>
        <v>#REF!</v>
      </c>
      <c r="Q13" s="695" t="str">
        <f t="shared" si="27"/>
        <v>#REF!</v>
      </c>
      <c r="R13" s="695" t="str">
        <f t="shared" si="27"/>
        <v>#REF!</v>
      </c>
      <c r="S13" s="696" t="str">
        <f t="shared" si="27"/>
        <v>#REF!</v>
      </c>
      <c r="T13" s="697" t="str">
        <f t="shared" si="27"/>
        <v>#REF!</v>
      </c>
      <c r="U13" s="698" t="str">
        <f>'Passo 04 - Cálculo do Risco Res'!F14</f>
        <v/>
      </c>
      <c r="V13" s="695" t="str">
        <f>'Passo 04 - Cálculo do Risco Res'!G14</f>
        <v/>
      </c>
      <c r="W13" s="695" t="str">
        <f>'Passo 04 - Cálculo do Risco Res'!H14</f>
        <v/>
      </c>
      <c r="X13" s="695" t="str">
        <f>'Passo 04 - Cálculo do Risco Res'!I14</f>
        <v/>
      </c>
      <c r="Y13" s="699" t="str">
        <f>'Passo 04 - Cálculo do Risco Res'!K14</f>
        <v/>
      </c>
      <c r="Z13" s="699" t="str">
        <f>'Passo 04 - Cálculo do Risco Res'!L14</f>
        <v/>
      </c>
      <c r="AA13" s="699" t="str">
        <f>'Passo 04 - Cálculo do Risco Res'!M14</f>
        <v/>
      </c>
      <c r="AB13" s="699" t="str">
        <f>'Passo 04 - Cálculo do Risco Res'!N14</f>
        <v>-</v>
      </c>
      <c r="AC13" s="700" t="str">
        <f>'Passo 04 - Cálculo do Risco Res'!Q14</f>
        <v>-</v>
      </c>
      <c r="AD13" s="95" t="str">
        <f>'Passo 04 - Cálculo do Risco Res'!R14</f>
        <v>-</v>
      </c>
      <c r="AE13" s="701" t="str">
        <f>'Passo 05 - Cálculo do Risco Ine'!Q14</f>
        <v>#REF!</v>
      </c>
      <c r="AF13" s="95" t="str">
        <f>'Passo 05 - Cálculo do Risco Ine'!R14</f>
        <v>#REF!</v>
      </c>
      <c r="AG13" s="701" t="str">
        <f>'Passo 06 - Definição das Respos'!F16</f>
        <v>-</v>
      </c>
      <c r="AH13" s="702" t="str">
        <f>'Passo 06 - Definição das Respos'!G16</f>
        <v>-</v>
      </c>
      <c r="AI13" s="95" t="str">
        <f>'Passo 06 - Definição das Respos'!H16</f>
        <v/>
      </c>
      <c r="AJ13" s="701" t="str">
        <f>'Passo 07 - Plano de Tratamento '!G16</f>
        <v/>
      </c>
      <c r="AK13" s="702" t="str">
        <f>'Passo 07 - Plano de Tratamento '!H16</f>
        <v/>
      </c>
      <c r="AL13" s="702" t="str">
        <f>'Passo 07 - Plano de Tratamento '!I16</f>
        <v/>
      </c>
      <c r="AM13" s="702" t="str">
        <f>'Passo 07 - Plano de Tratamento '!J16</f>
        <v/>
      </c>
      <c r="AN13" s="702" t="str">
        <f>'Passo 07 - Plano de Tratamento '!K16</f>
        <v/>
      </c>
      <c r="AO13" s="702" t="str">
        <f>'Passo 07 - Plano de Tratamento '!L16</f>
        <v/>
      </c>
      <c r="AP13" s="702" t="str">
        <f>'Passo 07 - Plano de Tratamento '!M16</f>
        <v/>
      </c>
      <c r="AQ13" s="703" t="str">
        <f>'Passo 07 - Plano de Tratamento '!N16</f>
        <v>-</v>
      </c>
    </row>
    <row r="14" ht="45.0" customHeight="1">
      <c r="A14" s="704">
        <v>10.0</v>
      </c>
      <c r="B14" s="693"/>
      <c r="C14" s="693"/>
      <c r="D14" s="693"/>
      <c r="E14" s="693" t="str">
        <f t="shared" ref="E14:F14" si="28">'Passo 02  - Elaboração do PACI'!B16</f>
        <v>#REF!</v>
      </c>
      <c r="F14" s="694" t="str">
        <f t="shared" si="28"/>
        <v>#REF!</v>
      </c>
      <c r="G14" s="692" t="str">
        <f t="shared" ref="G14:K14" si="29">'Passo 02  - Elaboração do PACI'!E16</f>
        <v>#REF!</v>
      </c>
      <c r="H14" s="693" t="str">
        <f t="shared" si="29"/>
        <v>#REF!</v>
      </c>
      <c r="I14" s="693" t="str">
        <f t="shared" si="29"/>
        <v>#REF!</v>
      </c>
      <c r="J14" s="693" t="str">
        <f t="shared" si="29"/>
        <v>#REF!</v>
      </c>
      <c r="K14" s="694" t="str">
        <f t="shared" si="29"/>
        <v>#REF!</v>
      </c>
      <c r="L14" s="692" t="str">
        <f t="shared" ref="L14:T14" si="30">'Passo 02  - Elaboração do PACI'!K16</f>
        <v>#REF!</v>
      </c>
      <c r="M14" s="693" t="str">
        <f t="shared" si="30"/>
        <v>#REF!</v>
      </c>
      <c r="N14" s="693" t="str">
        <f t="shared" si="30"/>
        <v>#REF!</v>
      </c>
      <c r="O14" s="693" t="str">
        <f t="shared" si="30"/>
        <v>#REF!</v>
      </c>
      <c r="P14" s="695" t="str">
        <f t="shared" si="30"/>
        <v>#REF!</v>
      </c>
      <c r="Q14" s="695" t="str">
        <f t="shared" si="30"/>
        <v>#REF!</v>
      </c>
      <c r="R14" s="695" t="str">
        <f t="shared" si="30"/>
        <v>#REF!</v>
      </c>
      <c r="S14" s="696" t="str">
        <f t="shared" si="30"/>
        <v>#REF!</v>
      </c>
      <c r="T14" s="697" t="str">
        <f t="shared" si="30"/>
        <v>#REF!</v>
      </c>
      <c r="U14" s="698" t="str">
        <f>'Passo 04 - Cálculo do Risco Res'!F15</f>
        <v/>
      </c>
      <c r="V14" s="695" t="str">
        <f>'Passo 04 - Cálculo do Risco Res'!G15</f>
        <v/>
      </c>
      <c r="W14" s="695" t="str">
        <f>'Passo 04 - Cálculo do Risco Res'!H15</f>
        <v/>
      </c>
      <c r="X14" s="695" t="str">
        <f>'Passo 04 - Cálculo do Risco Res'!I15</f>
        <v/>
      </c>
      <c r="Y14" s="699" t="str">
        <f>'Passo 04 - Cálculo do Risco Res'!K15</f>
        <v/>
      </c>
      <c r="Z14" s="699" t="str">
        <f>'Passo 04 - Cálculo do Risco Res'!L15</f>
        <v/>
      </c>
      <c r="AA14" s="699" t="str">
        <f>'Passo 04 - Cálculo do Risco Res'!M15</f>
        <v/>
      </c>
      <c r="AB14" s="699" t="str">
        <f>'Passo 04 - Cálculo do Risco Res'!N15</f>
        <v>-</v>
      </c>
      <c r="AC14" s="700" t="str">
        <f>'Passo 04 - Cálculo do Risco Res'!Q15</f>
        <v>-</v>
      </c>
      <c r="AD14" s="95" t="str">
        <f>'Passo 04 - Cálculo do Risco Res'!R15</f>
        <v>-</v>
      </c>
      <c r="AE14" s="701" t="str">
        <f>'Passo 05 - Cálculo do Risco Ine'!Q15</f>
        <v>#REF!</v>
      </c>
      <c r="AF14" s="95" t="str">
        <f>'Passo 05 - Cálculo do Risco Ine'!R15</f>
        <v>#REF!</v>
      </c>
      <c r="AG14" s="701" t="str">
        <f>'Passo 06 - Definição das Respos'!F17</f>
        <v>-</v>
      </c>
      <c r="AH14" s="702" t="str">
        <f>'Passo 06 - Definição das Respos'!G17</f>
        <v>-</v>
      </c>
      <c r="AI14" s="95" t="str">
        <f>'Passo 06 - Definição das Respos'!H17</f>
        <v/>
      </c>
      <c r="AJ14" s="701" t="str">
        <f>'Passo 07 - Plano de Tratamento '!G17</f>
        <v/>
      </c>
      <c r="AK14" s="702" t="str">
        <f>'Passo 07 - Plano de Tratamento '!H17</f>
        <v/>
      </c>
      <c r="AL14" s="702" t="str">
        <f>'Passo 07 - Plano de Tratamento '!I17</f>
        <v/>
      </c>
      <c r="AM14" s="702" t="str">
        <f>'Passo 07 - Plano de Tratamento '!J17</f>
        <v/>
      </c>
      <c r="AN14" s="702" t="str">
        <f>'Passo 07 - Plano de Tratamento '!K17</f>
        <v/>
      </c>
      <c r="AO14" s="702" t="str">
        <f>'Passo 07 - Plano de Tratamento '!L17</f>
        <v/>
      </c>
      <c r="AP14" s="702" t="str">
        <f>'Passo 07 - Plano de Tratamento '!M17</f>
        <v/>
      </c>
      <c r="AQ14" s="703" t="str">
        <f>'Passo 07 - Plano de Tratamento '!N17</f>
        <v>-</v>
      </c>
    </row>
    <row r="15" ht="45.0" customHeight="1">
      <c r="A15" s="689">
        <v>11.0</v>
      </c>
      <c r="B15" s="693"/>
      <c r="C15" s="693"/>
      <c r="D15" s="693"/>
      <c r="E15" s="693" t="str">
        <f t="shared" ref="E15:F15" si="31">'Passo 02  - Elaboração do PACI'!B17</f>
        <v>#REF!</v>
      </c>
      <c r="F15" s="694" t="str">
        <f t="shared" si="31"/>
        <v>#REF!</v>
      </c>
      <c r="G15" s="692" t="str">
        <f t="shared" ref="G15:K15" si="32">'Passo 02  - Elaboração do PACI'!E17</f>
        <v>#REF!</v>
      </c>
      <c r="H15" s="693" t="str">
        <f t="shared" si="32"/>
        <v>#REF!</v>
      </c>
      <c r="I15" s="693" t="str">
        <f t="shared" si="32"/>
        <v>#REF!</v>
      </c>
      <c r="J15" s="693" t="str">
        <f t="shared" si="32"/>
        <v>#REF!</v>
      </c>
      <c r="K15" s="694" t="str">
        <f t="shared" si="32"/>
        <v>#REF!</v>
      </c>
      <c r="L15" s="692" t="str">
        <f t="shared" ref="L15:T15" si="33">'Passo 02  - Elaboração do PACI'!K17</f>
        <v>#REF!</v>
      </c>
      <c r="M15" s="693" t="str">
        <f t="shared" si="33"/>
        <v>#REF!</v>
      </c>
      <c r="N15" s="693" t="str">
        <f t="shared" si="33"/>
        <v>#REF!</v>
      </c>
      <c r="O15" s="693" t="str">
        <f t="shared" si="33"/>
        <v>#REF!</v>
      </c>
      <c r="P15" s="695" t="str">
        <f t="shared" si="33"/>
        <v>#REF!</v>
      </c>
      <c r="Q15" s="695" t="str">
        <f t="shared" si="33"/>
        <v>#REF!</v>
      </c>
      <c r="R15" s="695" t="str">
        <f t="shared" si="33"/>
        <v>#REF!</v>
      </c>
      <c r="S15" s="696" t="str">
        <f t="shared" si="33"/>
        <v>#REF!</v>
      </c>
      <c r="T15" s="697" t="str">
        <f t="shared" si="33"/>
        <v>#REF!</v>
      </c>
      <c r="U15" s="698" t="str">
        <f>'Passo 04 - Cálculo do Risco Res'!F16</f>
        <v/>
      </c>
      <c r="V15" s="695" t="str">
        <f>'Passo 04 - Cálculo do Risco Res'!G16</f>
        <v/>
      </c>
      <c r="W15" s="695" t="str">
        <f>'Passo 04 - Cálculo do Risco Res'!H16</f>
        <v/>
      </c>
      <c r="X15" s="695" t="str">
        <f>'Passo 04 - Cálculo do Risco Res'!I16</f>
        <v/>
      </c>
      <c r="Y15" s="699" t="str">
        <f>'Passo 04 - Cálculo do Risco Res'!K16</f>
        <v/>
      </c>
      <c r="Z15" s="699" t="str">
        <f>'Passo 04 - Cálculo do Risco Res'!L16</f>
        <v/>
      </c>
      <c r="AA15" s="699" t="str">
        <f>'Passo 04 - Cálculo do Risco Res'!M16</f>
        <v/>
      </c>
      <c r="AB15" s="699" t="str">
        <f>'Passo 04 - Cálculo do Risco Res'!N16</f>
        <v>-</v>
      </c>
      <c r="AC15" s="700" t="str">
        <f>'Passo 04 - Cálculo do Risco Res'!Q16</f>
        <v>-</v>
      </c>
      <c r="AD15" s="95" t="str">
        <f>'Passo 04 - Cálculo do Risco Res'!R16</f>
        <v>-</v>
      </c>
      <c r="AE15" s="701" t="str">
        <f>'Passo 05 - Cálculo do Risco Ine'!Q16</f>
        <v>#REF!</v>
      </c>
      <c r="AF15" s="95" t="str">
        <f>'Passo 05 - Cálculo do Risco Ine'!R16</f>
        <v>#REF!</v>
      </c>
      <c r="AG15" s="701" t="str">
        <f>'Passo 06 - Definição das Respos'!F18</f>
        <v>-</v>
      </c>
      <c r="AH15" s="702" t="str">
        <f>'Passo 06 - Definição das Respos'!G18</f>
        <v>-</v>
      </c>
      <c r="AI15" s="95" t="str">
        <f>'Passo 06 - Definição das Respos'!H18</f>
        <v/>
      </c>
      <c r="AJ15" s="701" t="str">
        <f>'Passo 07 - Plano de Tratamento '!G18</f>
        <v/>
      </c>
      <c r="AK15" s="702" t="str">
        <f>'Passo 07 - Plano de Tratamento '!H18</f>
        <v/>
      </c>
      <c r="AL15" s="702" t="str">
        <f>'Passo 07 - Plano de Tratamento '!I18</f>
        <v/>
      </c>
      <c r="AM15" s="702" t="str">
        <f>'Passo 07 - Plano de Tratamento '!J18</f>
        <v/>
      </c>
      <c r="AN15" s="702" t="str">
        <f>'Passo 07 - Plano de Tratamento '!K18</f>
        <v/>
      </c>
      <c r="AO15" s="702" t="str">
        <f>'Passo 07 - Plano de Tratamento '!L18</f>
        <v/>
      </c>
      <c r="AP15" s="702" t="str">
        <f>'Passo 07 - Plano de Tratamento '!M18</f>
        <v/>
      </c>
      <c r="AQ15" s="703" t="str">
        <f>'Passo 07 - Plano de Tratamento '!N18</f>
        <v>-</v>
      </c>
    </row>
    <row r="16" ht="45.0" customHeight="1">
      <c r="A16" s="704">
        <v>12.0</v>
      </c>
      <c r="B16" s="693"/>
      <c r="C16" s="693"/>
      <c r="D16" s="693"/>
      <c r="E16" s="693" t="str">
        <f t="shared" ref="E16:F16" si="34">'Passo 02  - Elaboração do PACI'!B18</f>
        <v>#REF!</v>
      </c>
      <c r="F16" s="694" t="str">
        <f t="shared" si="34"/>
        <v>#REF!</v>
      </c>
      <c r="G16" s="692" t="str">
        <f t="shared" ref="G16:K16" si="35">'Passo 02  - Elaboração do PACI'!E18</f>
        <v>#REF!</v>
      </c>
      <c r="H16" s="693" t="str">
        <f t="shared" si="35"/>
        <v>#REF!</v>
      </c>
      <c r="I16" s="693" t="str">
        <f t="shared" si="35"/>
        <v>#REF!</v>
      </c>
      <c r="J16" s="693" t="str">
        <f t="shared" si="35"/>
        <v>#REF!</v>
      </c>
      <c r="K16" s="694" t="str">
        <f t="shared" si="35"/>
        <v>#REF!</v>
      </c>
      <c r="L16" s="692" t="str">
        <f t="shared" ref="L16:T16" si="36">'Passo 02  - Elaboração do PACI'!K18</f>
        <v>#REF!</v>
      </c>
      <c r="M16" s="693" t="str">
        <f t="shared" si="36"/>
        <v>#REF!</v>
      </c>
      <c r="N16" s="693" t="str">
        <f t="shared" si="36"/>
        <v>#REF!</v>
      </c>
      <c r="O16" s="693" t="str">
        <f t="shared" si="36"/>
        <v>#REF!</v>
      </c>
      <c r="P16" s="695" t="str">
        <f t="shared" si="36"/>
        <v>#REF!</v>
      </c>
      <c r="Q16" s="695" t="str">
        <f t="shared" si="36"/>
        <v>#REF!</v>
      </c>
      <c r="R16" s="695" t="str">
        <f t="shared" si="36"/>
        <v>#REF!</v>
      </c>
      <c r="S16" s="696" t="str">
        <f t="shared" si="36"/>
        <v>#REF!</v>
      </c>
      <c r="T16" s="697" t="str">
        <f t="shared" si="36"/>
        <v>#REF!</v>
      </c>
      <c r="U16" s="698" t="str">
        <f>'Passo 04 - Cálculo do Risco Res'!F17</f>
        <v/>
      </c>
      <c r="V16" s="695" t="str">
        <f>'Passo 04 - Cálculo do Risco Res'!G17</f>
        <v/>
      </c>
      <c r="W16" s="695" t="str">
        <f>'Passo 04 - Cálculo do Risco Res'!H17</f>
        <v/>
      </c>
      <c r="X16" s="695" t="str">
        <f>'Passo 04 - Cálculo do Risco Res'!I17</f>
        <v/>
      </c>
      <c r="Y16" s="699" t="str">
        <f>'Passo 04 - Cálculo do Risco Res'!K17</f>
        <v/>
      </c>
      <c r="Z16" s="699" t="str">
        <f>'Passo 04 - Cálculo do Risco Res'!L17</f>
        <v/>
      </c>
      <c r="AA16" s="699" t="str">
        <f>'Passo 04 - Cálculo do Risco Res'!M17</f>
        <v/>
      </c>
      <c r="AB16" s="699" t="str">
        <f>'Passo 04 - Cálculo do Risco Res'!N17</f>
        <v>-</v>
      </c>
      <c r="AC16" s="700" t="str">
        <f>'Passo 04 - Cálculo do Risco Res'!Q17</f>
        <v>-</v>
      </c>
      <c r="AD16" s="95" t="str">
        <f>'Passo 04 - Cálculo do Risco Res'!R17</f>
        <v>-</v>
      </c>
      <c r="AE16" s="701" t="str">
        <f>'Passo 05 - Cálculo do Risco Ine'!Q17</f>
        <v>#REF!</v>
      </c>
      <c r="AF16" s="95" t="str">
        <f>'Passo 05 - Cálculo do Risco Ine'!R17</f>
        <v>#REF!</v>
      </c>
      <c r="AG16" s="701" t="str">
        <f>'Passo 06 - Definição das Respos'!F19</f>
        <v>-</v>
      </c>
      <c r="AH16" s="702" t="str">
        <f>'Passo 06 - Definição das Respos'!G19</f>
        <v>-</v>
      </c>
      <c r="AI16" s="95" t="str">
        <f>'Passo 06 - Definição das Respos'!H19</f>
        <v/>
      </c>
      <c r="AJ16" s="701" t="str">
        <f>'Passo 07 - Plano de Tratamento '!G19</f>
        <v/>
      </c>
      <c r="AK16" s="702" t="str">
        <f>'Passo 07 - Plano de Tratamento '!H19</f>
        <v/>
      </c>
      <c r="AL16" s="702" t="str">
        <f>'Passo 07 - Plano de Tratamento '!I19</f>
        <v/>
      </c>
      <c r="AM16" s="702" t="str">
        <f>'Passo 07 - Plano de Tratamento '!J19</f>
        <v/>
      </c>
      <c r="AN16" s="702" t="str">
        <f>'Passo 07 - Plano de Tratamento '!K19</f>
        <v/>
      </c>
      <c r="AO16" s="702" t="str">
        <f>'Passo 07 - Plano de Tratamento '!L19</f>
        <v/>
      </c>
      <c r="AP16" s="702" t="str">
        <f>'Passo 07 - Plano de Tratamento '!M19</f>
        <v/>
      </c>
      <c r="AQ16" s="703" t="str">
        <f>'Passo 07 - Plano de Tratamento '!N19</f>
        <v>-</v>
      </c>
    </row>
    <row r="17" ht="45.0" customHeight="1">
      <c r="A17" s="689">
        <v>13.0</v>
      </c>
      <c r="B17" s="693"/>
      <c r="C17" s="693"/>
      <c r="D17" s="693"/>
      <c r="E17" s="693" t="str">
        <f t="shared" ref="E17:F17" si="37">'Passo 02  - Elaboração do PACI'!B19</f>
        <v>#REF!</v>
      </c>
      <c r="F17" s="694" t="str">
        <f t="shared" si="37"/>
        <v>#REF!</v>
      </c>
      <c r="G17" s="692" t="str">
        <f t="shared" ref="G17:K17" si="38">'Passo 02  - Elaboração do PACI'!E19</f>
        <v>#REF!</v>
      </c>
      <c r="H17" s="693" t="str">
        <f t="shared" si="38"/>
        <v>#REF!</v>
      </c>
      <c r="I17" s="693" t="str">
        <f t="shared" si="38"/>
        <v>#REF!</v>
      </c>
      <c r="J17" s="693" t="str">
        <f t="shared" si="38"/>
        <v>#REF!</v>
      </c>
      <c r="K17" s="694" t="str">
        <f t="shared" si="38"/>
        <v>#REF!</v>
      </c>
      <c r="L17" s="692" t="str">
        <f t="shared" ref="L17:T17" si="39">'Passo 02  - Elaboração do PACI'!K19</f>
        <v>#REF!</v>
      </c>
      <c r="M17" s="693" t="str">
        <f t="shared" si="39"/>
        <v>#REF!</v>
      </c>
      <c r="N17" s="693" t="str">
        <f t="shared" si="39"/>
        <v>#REF!</v>
      </c>
      <c r="O17" s="693" t="str">
        <f t="shared" si="39"/>
        <v>#REF!</v>
      </c>
      <c r="P17" s="695" t="str">
        <f t="shared" si="39"/>
        <v>#REF!</v>
      </c>
      <c r="Q17" s="695" t="str">
        <f t="shared" si="39"/>
        <v>#REF!</v>
      </c>
      <c r="R17" s="695" t="str">
        <f t="shared" si="39"/>
        <v>#REF!</v>
      </c>
      <c r="S17" s="696" t="str">
        <f t="shared" si="39"/>
        <v>#REF!</v>
      </c>
      <c r="T17" s="697" t="str">
        <f t="shared" si="39"/>
        <v>#REF!</v>
      </c>
      <c r="U17" s="698" t="str">
        <f>'Passo 04 - Cálculo do Risco Res'!F18</f>
        <v/>
      </c>
      <c r="V17" s="695" t="str">
        <f>'Passo 04 - Cálculo do Risco Res'!G18</f>
        <v/>
      </c>
      <c r="W17" s="695" t="str">
        <f>'Passo 04 - Cálculo do Risco Res'!H18</f>
        <v/>
      </c>
      <c r="X17" s="695" t="str">
        <f>'Passo 04 - Cálculo do Risco Res'!I18</f>
        <v/>
      </c>
      <c r="Y17" s="699" t="str">
        <f>'Passo 04 - Cálculo do Risco Res'!K18</f>
        <v/>
      </c>
      <c r="Z17" s="699" t="str">
        <f>'Passo 04 - Cálculo do Risco Res'!L18</f>
        <v/>
      </c>
      <c r="AA17" s="699" t="str">
        <f>'Passo 04 - Cálculo do Risco Res'!M18</f>
        <v/>
      </c>
      <c r="AB17" s="699" t="str">
        <f>'Passo 04 - Cálculo do Risco Res'!N18</f>
        <v>-</v>
      </c>
      <c r="AC17" s="700" t="str">
        <f>'Passo 04 - Cálculo do Risco Res'!Q18</f>
        <v>-</v>
      </c>
      <c r="AD17" s="95" t="str">
        <f>'Passo 04 - Cálculo do Risco Res'!R18</f>
        <v>-</v>
      </c>
      <c r="AE17" s="701" t="str">
        <f>'Passo 05 - Cálculo do Risco Ine'!Q18</f>
        <v>#REF!</v>
      </c>
      <c r="AF17" s="95" t="str">
        <f>'Passo 05 - Cálculo do Risco Ine'!R18</f>
        <v>#REF!</v>
      </c>
      <c r="AG17" s="701" t="str">
        <f>'Passo 06 - Definição das Respos'!F20</f>
        <v>-</v>
      </c>
      <c r="AH17" s="702" t="str">
        <f>'Passo 06 - Definição das Respos'!G20</f>
        <v>-</v>
      </c>
      <c r="AI17" s="95" t="str">
        <f>'Passo 06 - Definição das Respos'!H20</f>
        <v/>
      </c>
      <c r="AJ17" s="701" t="str">
        <f>'Passo 07 - Plano de Tratamento '!G20</f>
        <v/>
      </c>
      <c r="AK17" s="702" t="str">
        <f>'Passo 07 - Plano de Tratamento '!H20</f>
        <v/>
      </c>
      <c r="AL17" s="702" t="str">
        <f>'Passo 07 - Plano de Tratamento '!I20</f>
        <v/>
      </c>
      <c r="AM17" s="702" t="str">
        <f>'Passo 07 - Plano de Tratamento '!J20</f>
        <v/>
      </c>
      <c r="AN17" s="702" t="str">
        <f>'Passo 07 - Plano de Tratamento '!K20</f>
        <v/>
      </c>
      <c r="AO17" s="702" t="str">
        <f>'Passo 07 - Plano de Tratamento '!L20</f>
        <v/>
      </c>
      <c r="AP17" s="702" t="str">
        <f>'Passo 07 - Plano de Tratamento '!M20</f>
        <v/>
      </c>
      <c r="AQ17" s="703" t="str">
        <f>'Passo 07 - Plano de Tratamento '!N20</f>
        <v>-</v>
      </c>
    </row>
    <row r="18" ht="45.0" customHeight="1">
      <c r="A18" s="704">
        <v>14.0</v>
      </c>
      <c r="B18" s="693"/>
      <c r="C18" s="693"/>
      <c r="D18" s="693"/>
      <c r="E18" s="693" t="str">
        <f t="shared" ref="E18:F18" si="40">'Passo 02  - Elaboração do PACI'!B20</f>
        <v>#REF!</v>
      </c>
      <c r="F18" s="694" t="str">
        <f t="shared" si="40"/>
        <v>#REF!</v>
      </c>
      <c r="G18" s="692" t="str">
        <f t="shared" ref="G18:K18" si="41">'Passo 02  - Elaboração do PACI'!E20</f>
        <v>#REF!</v>
      </c>
      <c r="H18" s="693" t="str">
        <f t="shared" si="41"/>
        <v>#REF!</v>
      </c>
      <c r="I18" s="693" t="str">
        <f t="shared" si="41"/>
        <v>#REF!</v>
      </c>
      <c r="J18" s="693" t="str">
        <f t="shared" si="41"/>
        <v>#REF!</v>
      </c>
      <c r="K18" s="694" t="str">
        <f t="shared" si="41"/>
        <v>#REF!</v>
      </c>
      <c r="L18" s="692" t="str">
        <f t="shared" ref="L18:T18" si="42">'Passo 02  - Elaboração do PACI'!K20</f>
        <v>#REF!</v>
      </c>
      <c r="M18" s="693" t="str">
        <f t="shared" si="42"/>
        <v>#REF!</v>
      </c>
      <c r="N18" s="693" t="str">
        <f t="shared" si="42"/>
        <v>#REF!</v>
      </c>
      <c r="O18" s="693" t="str">
        <f t="shared" si="42"/>
        <v>#REF!</v>
      </c>
      <c r="P18" s="695" t="str">
        <f t="shared" si="42"/>
        <v>#REF!</v>
      </c>
      <c r="Q18" s="695" t="str">
        <f t="shared" si="42"/>
        <v>#REF!</v>
      </c>
      <c r="R18" s="695" t="str">
        <f t="shared" si="42"/>
        <v>#REF!</v>
      </c>
      <c r="S18" s="696" t="str">
        <f t="shared" si="42"/>
        <v>#REF!</v>
      </c>
      <c r="T18" s="697" t="str">
        <f t="shared" si="42"/>
        <v>#REF!</v>
      </c>
      <c r="U18" s="698" t="str">
        <f>'Passo 04 - Cálculo do Risco Res'!F19</f>
        <v/>
      </c>
      <c r="V18" s="695" t="str">
        <f>'Passo 04 - Cálculo do Risco Res'!G19</f>
        <v/>
      </c>
      <c r="W18" s="695" t="str">
        <f>'Passo 04 - Cálculo do Risco Res'!H19</f>
        <v/>
      </c>
      <c r="X18" s="695" t="str">
        <f>'Passo 04 - Cálculo do Risco Res'!I19</f>
        <v/>
      </c>
      <c r="Y18" s="699" t="str">
        <f>'Passo 04 - Cálculo do Risco Res'!K19</f>
        <v/>
      </c>
      <c r="Z18" s="699" t="str">
        <f>'Passo 04 - Cálculo do Risco Res'!L19</f>
        <v/>
      </c>
      <c r="AA18" s="699" t="str">
        <f>'Passo 04 - Cálculo do Risco Res'!M19</f>
        <v/>
      </c>
      <c r="AB18" s="699" t="str">
        <f>'Passo 04 - Cálculo do Risco Res'!N19</f>
        <v>-</v>
      </c>
      <c r="AC18" s="700" t="str">
        <f>'Passo 04 - Cálculo do Risco Res'!Q19</f>
        <v>-</v>
      </c>
      <c r="AD18" s="95" t="str">
        <f>'Passo 04 - Cálculo do Risco Res'!R19</f>
        <v>-</v>
      </c>
      <c r="AE18" s="701" t="str">
        <f>'Passo 05 - Cálculo do Risco Ine'!Q19</f>
        <v>#REF!</v>
      </c>
      <c r="AF18" s="95" t="str">
        <f>'Passo 05 - Cálculo do Risco Ine'!R19</f>
        <v>#REF!</v>
      </c>
      <c r="AG18" s="701" t="str">
        <f>'Passo 06 - Definição das Respos'!F21</f>
        <v>-</v>
      </c>
      <c r="AH18" s="702" t="str">
        <f>'Passo 06 - Definição das Respos'!G21</f>
        <v>-</v>
      </c>
      <c r="AI18" s="95" t="str">
        <f>'Passo 06 - Definição das Respos'!H21</f>
        <v/>
      </c>
      <c r="AJ18" s="701" t="str">
        <f>'Passo 07 - Plano de Tratamento '!G21</f>
        <v/>
      </c>
      <c r="AK18" s="702" t="str">
        <f>'Passo 07 - Plano de Tratamento '!H21</f>
        <v/>
      </c>
      <c r="AL18" s="702" t="str">
        <f>'Passo 07 - Plano de Tratamento '!I21</f>
        <v/>
      </c>
      <c r="AM18" s="702" t="str">
        <f>'Passo 07 - Plano de Tratamento '!J21</f>
        <v/>
      </c>
      <c r="AN18" s="702" t="str">
        <f>'Passo 07 - Plano de Tratamento '!K21</f>
        <v/>
      </c>
      <c r="AO18" s="702" t="str">
        <f>'Passo 07 - Plano de Tratamento '!L21</f>
        <v/>
      </c>
      <c r="AP18" s="702" t="str">
        <f>'Passo 07 - Plano de Tratamento '!M21</f>
        <v/>
      </c>
      <c r="AQ18" s="703" t="str">
        <f>'Passo 07 - Plano de Tratamento '!N21</f>
        <v>-</v>
      </c>
    </row>
    <row r="19" ht="45.0" customHeight="1">
      <c r="A19" s="689">
        <v>15.0</v>
      </c>
      <c r="B19" s="693"/>
      <c r="C19" s="693"/>
      <c r="D19" s="693"/>
      <c r="E19" s="693" t="str">
        <f t="shared" ref="E19:F19" si="43">'Passo 02  - Elaboração do PACI'!B21</f>
        <v>#REF!</v>
      </c>
      <c r="F19" s="694" t="str">
        <f t="shared" si="43"/>
        <v>#REF!</v>
      </c>
      <c r="G19" s="692" t="str">
        <f t="shared" ref="G19:K19" si="44">'Passo 02  - Elaboração do PACI'!E21</f>
        <v>#REF!</v>
      </c>
      <c r="H19" s="693" t="str">
        <f t="shared" si="44"/>
        <v>#REF!</v>
      </c>
      <c r="I19" s="693" t="str">
        <f t="shared" si="44"/>
        <v>#REF!</v>
      </c>
      <c r="J19" s="693" t="str">
        <f t="shared" si="44"/>
        <v>#REF!</v>
      </c>
      <c r="K19" s="694" t="str">
        <f t="shared" si="44"/>
        <v>#REF!</v>
      </c>
      <c r="L19" s="692" t="str">
        <f t="shared" ref="L19:T19" si="45">'Passo 02  - Elaboração do PACI'!K21</f>
        <v>#REF!</v>
      </c>
      <c r="M19" s="693" t="str">
        <f t="shared" si="45"/>
        <v>#REF!</v>
      </c>
      <c r="N19" s="693" t="str">
        <f t="shared" si="45"/>
        <v>#REF!</v>
      </c>
      <c r="O19" s="693" t="str">
        <f t="shared" si="45"/>
        <v>#REF!</v>
      </c>
      <c r="P19" s="695" t="str">
        <f t="shared" si="45"/>
        <v>#REF!</v>
      </c>
      <c r="Q19" s="695" t="str">
        <f t="shared" si="45"/>
        <v>#REF!</v>
      </c>
      <c r="R19" s="695" t="str">
        <f t="shared" si="45"/>
        <v>#REF!</v>
      </c>
      <c r="S19" s="696" t="str">
        <f t="shared" si="45"/>
        <v>#REF!</v>
      </c>
      <c r="T19" s="697" t="str">
        <f t="shared" si="45"/>
        <v>#REF!</v>
      </c>
      <c r="U19" s="698" t="str">
        <f>'Passo 04 - Cálculo do Risco Res'!F20</f>
        <v/>
      </c>
      <c r="V19" s="695" t="str">
        <f>'Passo 04 - Cálculo do Risco Res'!G20</f>
        <v/>
      </c>
      <c r="W19" s="695" t="str">
        <f>'Passo 04 - Cálculo do Risco Res'!H20</f>
        <v/>
      </c>
      <c r="X19" s="695" t="str">
        <f>'Passo 04 - Cálculo do Risco Res'!I20</f>
        <v/>
      </c>
      <c r="Y19" s="699" t="str">
        <f>'Passo 04 - Cálculo do Risco Res'!K20</f>
        <v/>
      </c>
      <c r="Z19" s="699" t="str">
        <f>'Passo 04 - Cálculo do Risco Res'!L20</f>
        <v/>
      </c>
      <c r="AA19" s="699" t="str">
        <f>'Passo 04 - Cálculo do Risco Res'!M20</f>
        <v/>
      </c>
      <c r="AB19" s="699" t="str">
        <f>'Passo 04 - Cálculo do Risco Res'!N20</f>
        <v>-</v>
      </c>
      <c r="AC19" s="700" t="str">
        <f>'Passo 04 - Cálculo do Risco Res'!Q20</f>
        <v>-</v>
      </c>
      <c r="AD19" s="95" t="str">
        <f>'Passo 04 - Cálculo do Risco Res'!R20</f>
        <v>-</v>
      </c>
      <c r="AE19" s="701" t="str">
        <f>'Passo 05 - Cálculo do Risco Ine'!Q20</f>
        <v>#REF!</v>
      </c>
      <c r="AF19" s="95" t="str">
        <f>'Passo 05 - Cálculo do Risco Ine'!R20</f>
        <v>#REF!</v>
      </c>
      <c r="AG19" s="701" t="str">
        <f>'Passo 06 - Definição das Respos'!F22</f>
        <v>-</v>
      </c>
      <c r="AH19" s="702" t="str">
        <f>'Passo 06 - Definição das Respos'!G22</f>
        <v>-</v>
      </c>
      <c r="AI19" s="95" t="str">
        <f>'Passo 06 - Definição das Respos'!H22</f>
        <v/>
      </c>
      <c r="AJ19" s="701" t="str">
        <f>'Passo 07 - Plano de Tratamento '!G22</f>
        <v/>
      </c>
      <c r="AK19" s="702" t="str">
        <f>'Passo 07 - Plano de Tratamento '!H22</f>
        <v/>
      </c>
      <c r="AL19" s="702" t="str">
        <f>'Passo 07 - Plano de Tratamento '!I22</f>
        <v/>
      </c>
      <c r="AM19" s="702" t="str">
        <f>'Passo 07 - Plano de Tratamento '!J22</f>
        <v/>
      </c>
      <c r="AN19" s="702" t="str">
        <f>'Passo 07 - Plano de Tratamento '!K22</f>
        <v/>
      </c>
      <c r="AO19" s="702" t="str">
        <f>'Passo 07 - Plano de Tratamento '!L22</f>
        <v/>
      </c>
      <c r="AP19" s="702" t="str">
        <f>'Passo 07 - Plano de Tratamento '!M22</f>
        <v/>
      </c>
      <c r="AQ19" s="703" t="str">
        <f>'Passo 07 - Plano de Tratamento '!N22</f>
        <v>-</v>
      </c>
    </row>
    <row r="20" ht="45.0" customHeight="1">
      <c r="A20" s="704">
        <v>16.0</v>
      </c>
      <c r="B20" s="693"/>
      <c r="C20" s="693"/>
      <c r="D20" s="693"/>
      <c r="E20" s="693" t="str">
        <f t="shared" ref="E20:F20" si="46">'Passo 02  - Elaboração do PACI'!B22</f>
        <v>#REF!</v>
      </c>
      <c r="F20" s="694" t="str">
        <f t="shared" si="46"/>
        <v>#REF!</v>
      </c>
      <c r="G20" s="692" t="str">
        <f t="shared" ref="G20:K20" si="47">'Passo 02  - Elaboração do PACI'!E22</f>
        <v>#REF!</v>
      </c>
      <c r="H20" s="693" t="str">
        <f t="shared" si="47"/>
        <v>#REF!</v>
      </c>
      <c r="I20" s="693" t="str">
        <f t="shared" si="47"/>
        <v>#REF!</v>
      </c>
      <c r="J20" s="693" t="str">
        <f t="shared" si="47"/>
        <v>#REF!</v>
      </c>
      <c r="K20" s="694" t="str">
        <f t="shared" si="47"/>
        <v>#REF!</v>
      </c>
      <c r="L20" s="692" t="str">
        <f t="shared" ref="L20:T20" si="48">'Passo 02  - Elaboração do PACI'!K22</f>
        <v>#REF!</v>
      </c>
      <c r="M20" s="693" t="str">
        <f t="shared" si="48"/>
        <v>#REF!</v>
      </c>
      <c r="N20" s="693" t="str">
        <f t="shared" si="48"/>
        <v>#REF!</v>
      </c>
      <c r="O20" s="693" t="str">
        <f t="shared" si="48"/>
        <v>#REF!</v>
      </c>
      <c r="P20" s="695" t="str">
        <f t="shared" si="48"/>
        <v>#REF!</v>
      </c>
      <c r="Q20" s="695" t="str">
        <f t="shared" si="48"/>
        <v>#REF!</v>
      </c>
      <c r="R20" s="695" t="str">
        <f t="shared" si="48"/>
        <v>#REF!</v>
      </c>
      <c r="S20" s="696" t="str">
        <f t="shared" si="48"/>
        <v>#REF!</v>
      </c>
      <c r="T20" s="697" t="str">
        <f t="shared" si="48"/>
        <v>#REF!</v>
      </c>
      <c r="U20" s="698" t="str">
        <f>'Passo 04 - Cálculo do Risco Res'!F21</f>
        <v/>
      </c>
      <c r="V20" s="695" t="str">
        <f>'Passo 04 - Cálculo do Risco Res'!G21</f>
        <v/>
      </c>
      <c r="W20" s="695" t="str">
        <f>'Passo 04 - Cálculo do Risco Res'!H21</f>
        <v/>
      </c>
      <c r="X20" s="695" t="str">
        <f>'Passo 04 - Cálculo do Risco Res'!I21</f>
        <v/>
      </c>
      <c r="Y20" s="699" t="str">
        <f>'Passo 04 - Cálculo do Risco Res'!K21</f>
        <v/>
      </c>
      <c r="Z20" s="699" t="str">
        <f>'Passo 04 - Cálculo do Risco Res'!L21</f>
        <v/>
      </c>
      <c r="AA20" s="699" t="str">
        <f>'Passo 04 - Cálculo do Risco Res'!M21</f>
        <v/>
      </c>
      <c r="AB20" s="699" t="str">
        <f>'Passo 04 - Cálculo do Risco Res'!N21</f>
        <v>-</v>
      </c>
      <c r="AC20" s="700" t="str">
        <f>'Passo 04 - Cálculo do Risco Res'!Q21</f>
        <v>-</v>
      </c>
      <c r="AD20" s="95" t="str">
        <f>'Passo 04 - Cálculo do Risco Res'!R21</f>
        <v>-</v>
      </c>
      <c r="AE20" s="701" t="str">
        <f>'Passo 05 - Cálculo do Risco Ine'!Q21</f>
        <v>#REF!</v>
      </c>
      <c r="AF20" s="95" t="str">
        <f>'Passo 05 - Cálculo do Risco Ine'!R21</f>
        <v>#REF!</v>
      </c>
      <c r="AG20" s="701" t="str">
        <f>'Passo 06 - Definição das Respos'!F23</f>
        <v>-</v>
      </c>
      <c r="AH20" s="702" t="str">
        <f>'Passo 06 - Definição das Respos'!G23</f>
        <v>-</v>
      </c>
      <c r="AI20" s="95" t="str">
        <f>'Passo 06 - Definição das Respos'!H23</f>
        <v/>
      </c>
      <c r="AJ20" s="701" t="str">
        <f>'Passo 07 - Plano de Tratamento '!G23</f>
        <v/>
      </c>
      <c r="AK20" s="702" t="str">
        <f>'Passo 07 - Plano de Tratamento '!H23</f>
        <v/>
      </c>
      <c r="AL20" s="702" t="str">
        <f>'Passo 07 - Plano de Tratamento '!I23</f>
        <v/>
      </c>
      <c r="AM20" s="702" t="str">
        <f>'Passo 07 - Plano de Tratamento '!J23</f>
        <v/>
      </c>
      <c r="AN20" s="702" t="str">
        <f>'Passo 07 - Plano de Tratamento '!K23</f>
        <v/>
      </c>
      <c r="AO20" s="702" t="str">
        <f>'Passo 07 - Plano de Tratamento '!L23</f>
        <v/>
      </c>
      <c r="AP20" s="702" t="str">
        <f>'Passo 07 - Plano de Tratamento '!M23</f>
        <v/>
      </c>
      <c r="AQ20" s="703" t="str">
        <f>'Passo 07 - Plano de Tratamento '!N23</f>
        <v>-</v>
      </c>
    </row>
    <row r="21" ht="45.0" customHeight="1">
      <c r="A21" s="689">
        <v>17.0</v>
      </c>
      <c r="B21" s="693"/>
      <c r="C21" s="693"/>
      <c r="D21" s="693"/>
      <c r="E21" s="693" t="str">
        <f t="shared" ref="E21:F21" si="49">'Passo 02  - Elaboração do PACI'!B23</f>
        <v>#REF!</v>
      </c>
      <c r="F21" s="694" t="str">
        <f t="shared" si="49"/>
        <v>#REF!</v>
      </c>
      <c r="G21" s="692" t="str">
        <f t="shared" ref="G21:K21" si="50">'Passo 02  - Elaboração do PACI'!E23</f>
        <v>#REF!</v>
      </c>
      <c r="H21" s="693" t="str">
        <f t="shared" si="50"/>
        <v>#REF!</v>
      </c>
      <c r="I21" s="693" t="str">
        <f t="shared" si="50"/>
        <v>#REF!</v>
      </c>
      <c r="J21" s="693" t="str">
        <f t="shared" si="50"/>
        <v>#REF!</v>
      </c>
      <c r="K21" s="694" t="str">
        <f t="shared" si="50"/>
        <v>#REF!</v>
      </c>
      <c r="L21" s="692" t="str">
        <f t="shared" ref="L21:T21" si="51">'Passo 02  - Elaboração do PACI'!K23</f>
        <v>#REF!</v>
      </c>
      <c r="M21" s="693" t="str">
        <f t="shared" si="51"/>
        <v>#REF!</v>
      </c>
      <c r="N21" s="693" t="str">
        <f t="shared" si="51"/>
        <v>#REF!</v>
      </c>
      <c r="O21" s="693" t="str">
        <f t="shared" si="51"/>
        <v>#REF!</v>
      </c>
      <c r="P21" s="695" t="str">
        <f t="shared" si="51"/>
        <v>#REF!</v>
      </c>
      <c r="Q21" s="695" t="str">
        <f t="shared" si="51"/>
        <v>#REF!</v>
      </c>
      <c r="R21" s="695" t="str">
        <f t="shared" si="51"/>
        <v>#REF!</v>
      </c>
      <c r="S21" s="696" t="str">
        <f t="shared" si="51"/>
        <v>#REF!</v>
      </c>
      <c r="T21" s="697" t="str">
        <f t="shared" si="51"/>
        <v>#REF!</v>
      </c>
      <c r="U21" s="698" t="str">
        <f>'Passo 04 - Cálculo do Risco Res'!F22</f>
        <v/>
      </c>
      <c r="V21" s="695" t="str">
        <f>'Passo 04 - Cálculo do Risco Res'!G22</f>
        <v/>
      </c>
      <c r="W21" s="695" t="str">
        <f>'Passo 04 - Cálculo do Risco Res'!H22</f>
        <v/>
      </c>
      <c r="X21" s="695" t="str">
        <f>'Passo 04 - Cálculo do Risco Res'!I22</f>
        <v/>
      </c>
      <c r="Y21" s="699" t="str">
        <f>'Passo 04 - Cálculo do Risco Res'!K22</f>
        <v/>
      </c>
      <c r="Z21" s="699" t="str">
        <f>'Passo 04 - Cálculo do Risco Res'!L22</f>
        <v/>
      </c>
      <c r="AA21" s="699" t="str">
        <f>'Passo 04 - Cálculo do Risco Res'!M22</f>
        <v/>
      </c>
      <c r="AB21" s="699" t="str">
        <f>'Passo 04 - Cálculo do Risco Res'!N22</f>
        <v>-</v>
      </c>
      <c r="AC21" s="700" t="str">
        <f>'Passo 04 - Cálculo do Risco Res'!Q22</f>
        <v>-</v>
      </c>
      <c r="AD21" s="95" t="str">
        <f>'Passo 04 - Cálculo do Risco Res'!R22</f>
        <v>-</v>
      </c>
      <c r="AE21" s="701" t="str">
        <f>'Passo 05 - Cálculo do Risco Ine'!Q22</f>
        <v>#REF!</v>
      </c>
      <c r="AF21" s="95" t="str">
        <f>'Passo 05 - Cálculo do Risco Ine'!R22</f>
        <v>#REF!</v>
      </c>
      <c r="AG21" s="701" t="str">
        <f>'Passo 06 - Definição das Respos'!F24</f>
        <v>-</v>
      </c>
      <c r="AH21" s="702" t="str">
        <f>'Passo 06 - Definição das Respos'!G24</f>
        <v>-</v>
      </c>
      <c r="AI21" s="95" t="str">
        <f>'Passo 06 - Definição das Respos'!H24</f>
        <v/>
      </c>
      <c r="AJ21" s="701" t="str">
        <f>'Passo 07 - Plano de Tratamento '!G24</f>
        <v/>
      </c>
      <c r="AK21" s="702" t="str">
        <f>'Passo 07 - Plano de Tratamento '!H24</f>
        <v/>
      </c>
      <c r="AL21" s="702" t="str">
        <f>'Passo 07 - Plano de Tratamento '!I24</f>
        <v/>
      </c>
      <c r="AM21" s="702" t="str">
        <f>'Passo 07 - Plano de Tratamento '!J24</f>
        <v/>
      </c>
      <c r="AN21" s="702" t="str">
        <f>'Passo 07 - Plano de Tratamento '!K24</f>
        <v/>
      </c>
      <c r="AO21" s="702" t="str">
        <f>'Passo 07 - Plano de Tratamento '!L24</f>
        <v/>
      </c>
      <c r="AP21" s="702" t="str">
        <f>'Passo 07 - Plano de Tratamento '!M24</f>
        <v/>
      </c>
      <c r="AQ21" s="703" t="str">
        <f>'Passo 07 - Plano de Tratamento '!N24</f>
        <v>-</v>
      </c>
    </row>
    <row r="22" ht="45.0" customHeight="1">
      <c r="A22" s="704">
        <v>18.0</v>
      </c>
      <c r="B22" s="693"/>
      <c r="C22" s="693"/>
      <c r="D22" s="693"/>
      <c r="E22" s="693" t="str">
        <f t="shared" ref="E22:F22" si="52">'Passo 02  - Elaboração do PACI'!B24</f>
        <v>#REF!</v>
      </c>
      <c r="F22" s="694" t="str">
        <f t="shared" si="52"/>
        <v>#REF!</v>
      </c>
      <c r="G22" s="692" t="str">
        <f t="shared" ref="G22:K22" si="53">'Passo 02  - Elaboração do PACI'!E24</f>
        <v>#REF!</v>
      </c>
      <c r="H22" s="693" t="str">
        <f t="shared" si="53"/>
        <v>#REF!</v>
      </c>
      <c r="I22" s="693" t="str">
        <f t="shared" si="53"/>
        <v>#REF!</v>
      </c>
      <c r="J22" s="693" t="str">
        <f t="shared" si="53"/>
        <v>#REF!</v>
      </c>
      <c r="K22" s="694" t="str">
        <f t="shared" si="53"/>
        <v>#REF!</v>
      </c>
      <c r="L22" s="692" t="str">
        <f t="shared" ref="L22:T22" si="54">'Passo 02  - Elaboração do PACI'!K24</f>
        <v>#REF!</v>
      </c>
      <c r="M22" s="693" t="str">
        <f t="shared" si="54"/>
        <v>#REF!</v>
      </c>
      <c r="N22" s="693" t="str">
        <f t="shared" si="54"/>
        <v>#REF!</v>
      </c>
      <c r="O22" s="693" t="str">
        <f t="shared" si="54"/>
        <v>#REF!</v>
      </c>
      <c r="P22" s="695" t="str">
        <f t="shared" si="54"/>
        <v>#REF!</v>
      </c>
      <c r="Q22" s="695" t="str">
        <f t="shared" si="54"/>
        <v>#REF!</v>
      </c>
      <c r="R22" s="695" t="str">
        <f t="shared" si="54"/>
        <v>#REF!</v>
      </c>
      <c r="S22" s="696" t="str">
        <f t="shared" si="54"/>
        <v>#REF!</v>
      </c>
      <c r="T22" s="697" t="str">
        <f t="shared" si="54"/>
        <v>#REF!</v>
      </c>
      <c r="U22" s="698" t="str">
        <f>'Passo 04 - Cálculo do Risco Res'!F23</f>
        <v/>
      </c>
      <c r="V22" s="695" t="str">
        <f>'Passo 04 - Cálculo do Risco Res'!G23</f>
        <v/>
      </c>
      <c r="W22" s="695" t="str">
        <f>'Passo 04 - Cálculo do Risco Res'!H23</f>
        <v/>
      </c>
      <c r="X22" s="695" t="str">
        <f>'Passo 04 - Cálculo do Risco Res'!I23</f>
        <v/>
      </c>
      <c r="Y22" s="699" t="str">
        <f>'Passo 04 - Cálculo do Risco Res'!K23</f>
        <v/>
      </c>
      <c r="Z22" s="699" t="str">
        <f>'Passo 04 - Cálculo do Risco Res'!L23</f>
        <v/>
      </c>
      <c r="AA22" s="699" t="str">
        <f>'Passo 04 - Cálculo do Risco Res'!M23</f>
        <v/>
      </c>
      <c r="AB22" s="699" t="str">
        <f>'Passo 04 - Cálculo do Risco Res'!N23</f>
        <v>-</v>
      </c>
      <c r="AC22" s="700" t="str">
        <f>'Passo 04 - Cálculo do Risco Res'!Q23</f>
        <v>-</v>
      </c>
      <c r="AD22" s="95" t="str">
        <f>'Passo 04 - Cálculo do Risco Res'!R23</f>
        <v>-</v>
      </c>
      <c r="AE22" s="701" t="str">
        <f>'Passo 05 - Cálculo do Risco Ine'!Q23</f>
        <v>#REF!</v>
      </c>
      <c r="AF22" s="95" t="str">
        <f>'Passo 05 - Cálculo do Risco Ine'!R23</f>
        <v>#REF!</v>
      </c>
      <c r="AG22" s="701" t="str">
        <f>'Passo 06 - Definição das Respos'!F25</f>
        <v>-</v>
      </c>
      <c r="AH22" s="702" t="str">
        <f>'Passo 06 - Definição das Respos'!G25</f>
        <v>-</v>
      </c>
      <c r="AI22" s="95" t="str">
        <f>'Passo 06 - Definição das Respos'!H25</f>
        <v/>
      </c>
      <c r="AJ22" s="701" t="str">
        <f>'Passo 07 - Plano de Tratamento '!G25</f>
        <v/>
      </c>
      <c r="AK22" s="702" t="str">
        <f>'Passo 07 - Plano de Tratamento '!H25</f>
        <v/>
      </c>
      <c r="AL22" s="702" t="str">
        <f>'Passo 07 - Plano de Tratamento '!I25</f>
        <v/>
      </c>
      <c r="AM22" s="702" t="str">
        <f>'Passo 07 - Plano de Tratamento '!J25</f>
        <v/>
      </c>
      <c r="AN22" s="702" t="str">
        <f>'Passo 07 - Plano de Tratamento '!K25</f>
        <v/>
      </c>
      <c r="AO22" s="702" t="str">
        <f>'Passo 07 - Plano de Tratamento '!L25</f>
        <v/>
      </c>
      <c r="AP22" s="702" t="str">
        <f>'Passo 07 - Plano de Tratamento '!M25</f>
        <v/>
      </c>
      <c r="AQ22" s="703" t="str">
        <f>'Passo 07 - Plano de Tratamento '!N25</f>
        <v>-</v>
      </c>
    </row>
    <row r="23" ht="45.0" customHeight="1">
      <c r="A23" s="689">
        <v>19.0</v>
      </c>
      <c r="B23" s="693"/>
      <c r="C23" s="693"/>
      <c r="D23" s="693"/>
      <c r="E23" s="693" t="str">
        <f t="shared" ref="E23:F23" si="55">'Passo 02  - Elaboração do PACI'!B25</f>
        <v>#REF!</v>
      </c>
      <c r="F23" s="694" t="str">
        <f t="shared" si="55"/>
        <v>#REF!</v>
      </c>
      <c r="G23" s="692" t="str">
        <f t="shared" ref="G23:K23" si="56">'Passo 02  - Elaboração do PACI'!E25</f>
        <v>#REF!</v>
      </c>
      <c r="H23" s="693" t="str">
        <f t="shared" si="56"/>
        <v>#REF!</v>
      </c>
      <c r="I23" s="693" t="str">
        <f t="shared" si="56"/>
        <v>#REF!</v>
      </c>
      <c r="J23" s="693" t="str">
        <f t="shared" si="56"/>
        <v>#REF!</v>
      </c>
      <c r="K23" s="694" t="str">
        <f t="shared" si="56"/>
        <v>#REF!</v>
      </c>
      <c r="L23" s="692" t="str">
        <f t="shared" ref="L23:T23" si="57">'Passo 02  - Elaboração do PACI'!K25</f>
        <v>#REF!</v>
      </c>
      <c r="M23" s="693" t="str">
        <f t="shared" si="57"/>
        <v>#REF!</v>
      </c>
      <c r="N23" s="693" t="str">
        <f t="shared" si="57"/>
        <v>#REF!</v>
      </c>
      <c r="O23" s="693" t="str">
        <f t="shared" si="57"/>
        <v>#REF!</v>
      </c>
      <c r="P23" s="695" t="str">
        <f t="shared" si="57"/>
        <v>#REF!</v>
      </c>
      <c r="Q23" s="695" t="str">
        <f t="shared" si="57"/>
        <v>#REF!</v>
      </c>
      <c r="R23" s="695" t="str">
        <f t="shared" si="57"/>
        <v>#REF!</v>
      </c>
      <c r="S23" s="696" t="str">
        <f t="shared" si="57"/>
        <v>#REF!</v>
      </c>
      <c r="T23" s="697" t="str">
        <f t="shared" si="57"/>
        <v>#REF!</v>
      </c>
      <c r="U23" s="698" t="str">
        <f>'Passo 04 - Cálculo do Risco Res'!F24</f>
        <v/>
      </c>
      <c r="V23" s="695" t="str">
        <f>'Passo 04 - Cálculo do Risco Res'!G24</f>
        <v/>
      </c>
      <c r="W23" s="695" t="str">
        <f>'Passo 04 - Cálculo do Risco Res'!H24</f>
        <v/>
      </c>
      <c r="X23" s="695" t="str">
        <f>'Passo 04 - Cálculo do Risco Res'!I24</f>
        <v/>
      </c>
      <c r="Y23" s="699" t="str">
        <f>'Passo 04 - Cálculo do Risco Res'!K24</f>
        <v/>
      </c>
      <c r="Z23" s="699" t="str">
        <f>'Passo 04 - Cálculo do Risco Res'!L24</f>
        <v/>
      </c>
      <c r="AA23" s="699" t="str">
        <f>'Passo 04 - Cálculo do Risco Res'!M24</f>
        <v/>
      </c>
      <c r="AB23" s="699" t="str">
        <f>'Passo 04 - Cálculo do Risco Res'!N24</f>
        <v>-</v>
      </c>
      <c r="AC23" s="700" t="str">
        <f>'Passo 04 - Cálculo do Risco Res'!Q24</f>
        <v>-</v>
      </c>
      <c r="AD23" s="95" t="str">
        <f>'Passo 04 - Cálculo do Risco Res'!R24</f>
        <v>-</v>
      </c>
      <c r="AE23" s="701" t="str">
        <f>'Passo 05 - Cálculo do Risco Ine'!Q24</f>
        <v>#REF!</v>
      </c>
      <c r="AF23" s="95" t="str">
        <f>'Passo 05 - Cálculo do Risco Ine'!R24</f>
        <v>#REF!</v>
      </c>
      <c r="AG23" s="701" t="str">
        <f>'Passo 06 - Definição das Respos'!F26</f>
        <v>-</v>
      </c>
      <c r="AH23" s="702" t="str">
        <f>'Passo 06 - Definição das Respos'!G26</f>
        <v>-</v>
      </c>
      <c r="AI23" s="95" t="str">
        <f>'Passo 06 - Definição das Respos'!H26</f>
        <v/>
      </c>
      <c r="AJ23" s="701" t="str">
        <f>'Passo 07 - Plano de Tratamento '!G26</f>
        <v/>
      </c>
      <c r="AK23" s="702" t="str">
        <f>'Passo 07 - Plano de Tratamento '!H26</f>
        <v/>
      </c>
      <c r="AL23" s="702" t="str">
        <f>'Passo 07 - Plano de Tratamento '!I26</f>
        <v/>
      </c>
      <c r="AM23" s="702" t="str">
        <f>'Passo 07 - Plano de Tratamento '!J26</f>
        <v/>
      </c>
      <c r="AN23" s="702" t="str">
        <f>'Passo 07 - Plano de Tratamento '!K26</f>
        <v/>
      </c>
      <c r="AO23" s="702" t="str">
        <f>'Passo 07 - Plano de Tratamento '!L26</f>
        <v/>
      </c>
      <c r="AP23" s="702" t="str">
        <f>'Passo 07 - Plano de Tratamento '!M26</f>
        <v/>
      </c>
      <c r="AQ23" s="703" t="str">
        <f>'Passo 07 - Plano de Tratamento '!N26</f>
        <v>-</v>
      </c>
    </row>
    <row r="24" ht="45.0" customHeight="1">
      <c r="A24" s="704">
        <v>20.0</v>
      </c>
      <c r="B24" s="693"/>
      <c r="C24" s="693"/>
      <c r="D24" s="693"/>
      <c r="E24" s="693" t="str">
        <f t="shared" ref="E24:F24" si="58">'Passo 02  - Elaboração do PACI'!B26</f>
        <v>#REF!</v>
      </c>
      <c r="F24" s="694" t="str">
        <f t="shared" si="58"/>
        <v>#REF!</v>
      </c>
      <c r="G24" s="692" t="str">
        <f t="shared" ref="G24:K24" si="59">'Passo 02  - Elaboração do PACI'!E26</f>
        <v>#REF!</v>
      </c>
      <c r="H24" s="693" t="str">
        <f t="shared" si="59"/>
        <v>#REF!</v>
      </c>
      <c r="I24" s="693" t="str">
        <f t="shared" si="59"/>
        <v>#REF!</v>
      </c>
      <c r="J24" s="693" t="str">
        <f t="shared" si="59"/>
        <v>#REF!</v>
      </c>
      <c r="K24" s="694" t="str">
        <f t="shared" si="59"/>
        <v>#REF!</v>
      </c>
      <c r="L24" s="692" t="str">
        <f t="shared" ref="L24:T24" si="60">'Passo 02  - Elaboração do PACI'!K26</f>
        <v>#REF!</v>
      </c>
      <c r="M24" s="693" t="str">
        <f t="shared" si="60"/>
        <v>#REF!</v>
      </c>
      <c r="N24" s="693" t="str">
        <f t="shared" si="60"/>
        <v>#REF!</v>
      </c>
      <c r="O24" s="693" t="str">
        <f t="shared" si="60"/>
        <v>#REF!</v>
      </c>
      <c r="P24" s="695" t="str">
        <f t="shared" si="60"/>
        <v>#REF!</v>
      </c>
      <c r="Q24" s="695" t="str">
        <f t="shared" si="60"/>
        <v>#REF!</v>
      </c>
      <c r="R24" s="695" t="str">
        <f t="shared" si="60"/>
        <v>#REF!</v>
      </c>
      <c r="S24" s="696" t="str">
        <f t="shared" si="60"/>
        <v>#REF!</v>
      </c>
      <c r="T24" s="697" t="str">
        <f t="shared" si="60"/>
        <v>#REF!</v>
      </c>
      <c r="U24" s="698" t="str">
        <f>'Passo 04 - Cálculo do Risco Res'!F25</f>
        <v/>
      </c>
      <c r="V24" s="695" t="str">
        <f>'Passo 04 - Cálculo do Risco Res'!G25</f>
        <v/>
      </c>
      <c r="W24" s="695" t="str">
        <f>'Passo 04 - Cálculo do Risco Res'!H25</f>
        <v/>
      </c>
      <c r="X24" s="695" t="str">
        <f>'Passo 04 - Cálculo do Risco Res'!I25</f>
        <v/>
      </c>
      <c r="Y24" s="699" t="str">
        <f>'Passo 04 - Cálculo do Risco Res'!K25</f>
        <v/>
      </c>
      <c r="Z24" s="699" t="str">
        <f>'Passo 04 - Cálculo do Risco Res'!L25</f>
        <v/>
      </c>
      <c r="AA24" s="699" t="str">
        <f>'Passo 04 - Cálculo do Risco Res'!M25</f>
        <v/>
      </c>
      <c r="AB24" s="699" t="str">
        <f>'Passo 04 - Cálculo do Risco Res'!N25</f>
        <v>-</v>
      </c>
      <c r="AC24" s="700" t="str">
        <f>'Passo 04 - Cálculo do Risco Res'!Q25</f>
        <v>-</v>
      </c>
      <c r="AD24" s="95" t="str">
        <f>'Passo 04 - Cálculo do Risco Res'!R25</f>
        <v>-</v>
      </c>
      <c r="AE24" s="701" t="str">
        <f>'Passo 05 - Cálculo do Risco Ine'!Q25</f>
        <v>#REF!</v>
      </c>
      <c r="AF24" s="95" t="str">
        <f>'Passo 05 - Cálculo do Risco Ine'!R25</f>
        <v>#REF!</v>
      </c>
      <c r="AG24" s="701" t="str">
        <f>'Passo 06 - Definição das Respos'!F27</f>
        <v>-</v>
      </c>
      <c r="AH24" s="702" t="str">
        <f>'Passo 06 - Definição das Respos'!G27</f>
        <v>-</v>
      </c>
      <c r="AI24" s="95" t="str">
        <f>'Passo 06 - Definição das Respos'!H27</f>
        <v/>
      </c>
      <c r="AJ24" s="701" t="str">
        <f>'Passo 07 - Plano de Tratamento '!G27</f>
        <v/>
      </c>
      <c r="AK24" s="702" t="str">
        <f>'Passo 07 - Plano de Tratamento '!H27</f>
        <v/>
      </c>
      <c r="AL24" s="702" t="str">
        <f>'Passo 07 - Plano de Tratamento '!I27</f>
        <v/>
      </c>
      <c r="AM24" s="702" t="str">
        <f>'Passo 07 - Plano de Tratamento '!J27</f>
        <v/>
      </c>
      <c r="AN24" s="702" t="str">
        <f>'Passo 07 - Plano de Tratamento '!K27</f>
        <v/>
      </c>
      <c r="AO24" s="702" t="str">
        <f>'Passo 07 - Plano de Tratamento '!L27</f>
        <v/>
      </c>
      <c r="AP24" s="702" t="str">
        <f>'Passo 07 - Plano de Tratamento '!M27</f>
        <v/>
      </c>
      <c r="AQ24" s="703" t="str">
        <f>'Passo 07 - Plano de Tratamento '!N27</f>
        <v>-</v>
      </c>
    </row>
    <row r="25" ht="45.0" customHeight="1">
      <c r="A25" s="689">
        <v>21.0</v>
      </c>
      <c r="B25" s="693"/>
      <c r="C25" s="693"/>
      <c r="D25" s="693"/>
      <c r="E25" s="693" t="str">
        <f t="shared" ref="E25:F25" si="61">'Passo 02  - Elaboração do PACI'!B27</f>
        <v>#REF!</v>
      </c>
      <c r="F25" s="694" t="str">
        <f t="shared" si="61"/>
        <v>#REF!</v>
      </c>
      <c r="G25" s="692" t="str">
        <f t="shared" ref="G25:K25" si="62">'Passo 02  - Elaboração do PACI'!E27</f>
        <v>#REF!</v>
      </c>
      <c r="H25" s="693" t="str">
        <f t="shared" si="62"/>
        <v>#REF!</v>
      </c>
      <c r="I25" s="693" t="str">
        <f t="shared" si="62"/>
        <v>#REF!</v>
      </c>
      <c r="J25" s="693" t="str">
        <f t="shared" si="62"/>
        <v>#REF!</v>
      </c>
      <c r="K25" s="694" t="str">
        <f t="shared" si="62"/>
        <v>#REF!</v>
      </c>
      <c r="L25" s="692" t="str">
        <f t="shared" ref="L25:T25" si="63">'Passo 02  - Elaboração do PACI'!K27</f>
        <v>#REF!</v>
      </c>
      <c r="M25" s="693" t="str">
        <f t="shared" si="63"/>
        <v>#REF!</v>
      </c>
      <c r="N25" s="693" t="str">
        <f t="shared" si="63"/>
        <v>#REF!</v>
      </c>
      <c r="O25" s="693" t="str">
        <f t="shared" si="63"/>
        <v>#REF!</v>
      </c>
      <c r="P25" s="695" t="str">
        <f t="shared" si="63"/>
        <v>#REF!</v>
      </c>
      <c r="Q25" s="695" t="str">
        <f t="shared" si="63"/>
        <v>#REF!</v>
      </c>
      <c r="R25" s="695" t="str">
        <f t="shared" si="63"/>
        <v>#REF!</v>
      </c>
      <c r="S25" s="696" t="str">
        <f t="shared" si="63"/>
        <v>#REF!</v>
      </c>
      <c r="T25" s="697" t="str">
        <f t="shared" si="63"/>
        <v>#REF!</v>
      </c>
      <c r="U25" s="698" t="str">
        <f>'Passo 04 - Cálculo do Risco Res'!F26</f>
        <v/>
      </c>
      <c r="V25" s="695" t="str">
        <f>'Passo 04 - Cálculo do Risco Res'!G26</f>
        <v/>
      </c>
      <c r="W25" s="695" t="str">
        <f>'Passo 04 - Cálculo do Risco Res'!H26</f>
        <v/>
      </c>
      <c r="X25" s="695" t="str">
        <f>'Passo 04 - Cálculo do Risco Res'!I26</f>
        <v/>
      </c>
      <c r="Y25" s="699" t="str">
        <f>'Passo 04 - Cálculo do Risco Res'!K26</f>
        <v/>
      </c>
      <c r="Z25" s="699" t="str">
        <f>'Passo 04 - Cálculo do Risco Res'!L26</f>
        <v/>
      </c>
      <c r="AA25" s="699" t="str">
        <f>'Passo 04 - Cálculo do Risco Res'!M26</f>
        <v/>
      </c>
      <c r="AB25" s="699" t="str">
        <f>'Passo 04 - Cálculo do Risco Res'!N26</f>
        <v>-</v>
      </c>
      <c r="AC25" s="700" t="str">
        <f>'Passo 04 - Cálculo do Risco Res'!Q26</f>
        <v>-</v>
      </c>
      <c r="AD25" s="95" t="str">
        <f>'Passo 04 - Cálculo do Risco Res'!R26</f>
        <v>-</v>
      </c>
      <c r="AE25" s="701" t="str">
        <f>'Passo 05 - Cálculo do Risco Ine'!Q26</f>
        <v>#REF!</v>
      </c>
      <c r="AF25" s="95" t="str">
        <f>'Passo 05 - Cálculo do Risco Ine'!R26</f>
        <v>#REF!</v>
      </c>
      <c r="AG25" s="701" t="str">
        <f>'Passo 06 - Definição das Respos'!F28</f>
        <v>-</v>
      </c>
      <c r="AH25" s="702" t="str">
        <f>'Passo 06 - Definição das Respos'!G28</f>
        <v>-</v>
      </c>
      <c r="AI25" s="95" t="str">
        <f>'Passo 06 - Definição das Respos'!H28</f>
        <v/>
      </c>
      <c r="AJ25" s="701" t="str">
        <f>'Passo 07 - Plano de Tratamento '!G28</f>
        <v/>
      </c>
      <c r="AK25" s="702" t="str">
        <f>'Passo 07 - Plano de Tratamento '!H28</f>
        <v/>
      </c>
      <c r="AL25" s="702" t="str">
        <f>'Passo 07 - Plano de Tratamento '!I28</f>
        <v/>
      </c>
      <c r="AM25" s="702" t="str">
        <f>'Passo 07 - Plano de Tratamento '!J28</f>
        <v/>
      </c>
      <c r="AN25" s="702" t="str">
        <f>'Passo 07 - Plano de Tratamento '!K28</f>
        <v/>
      </c>
      <c r="AO25" s="702" t="str">
        <f>'Passo 07 - Plano de Tratamento '!L28</f>
        <v/>
      </c>
      <c r="AP25" s="702" t="str">
        <f>'Passo 07 - Plano de Tratamento '!M28</f>
        <v/>
      </c>
      <c r="AQ25" s="703" t="str">
        <f>'Passo 07 - Plano de Tratamento '!N28</f>
        <v>-</v>
      </c>
    </row>
    <row r="26" ht="45.0" customHeight="1">
      <c r="A26" s="704">
        <v>22.0</v>
      </c>
      <c r="B26" s="693"/>
      <c r="C26" s="693"/>
      <c r="D26" s="693"/>
      <c r="E26" s="693" t="str">
        <f t="shared" ref="E26:F26" si="64">'Passo 02  - Elaboração do PACI'!B28</f>
        <v>#REF!</v>
      </c>
      <c r="F26" s="694" t="str">
        <f t="shared" si="64"/>
        <v>#REF!</v>
      </c>
      <c r="G26" s="692" t="str">
        <f t="shared" ref="G26:K26" si="65">'Passo 02  - Elaboração do PACI'!E28</f>
        <v>#REF!</v>
      </c>
      <c r="H26" s="693" t="str">
        <f t="shared" si="65"/>
        <v>#REF!</v>
      </c>
      <c r="I26" s="693" t="str">
        <f t="shared" si="65"/>
        <v>#REF!</v>
      </c>
      <c r="J26" s="693" t="str">
        <f t="shared" si="65"/>
        <v>#REF!</v>
      </c>
      <c r="K26" s="694" t="str">
        <f t="shared" si="65"/>
        <v>#REF!</v>
      </c>
      <c r="L26" s="692" t="str">
        <f t="shared" ref="L26:T26" si="66">'Passo 02  - Elaboração do PACI'!K28</f>
        <v>#REF!</v>
      </c>
      <c r="M26" s="693" t="str">
        <f t="shared" si="66"/>
        <v>#REF!</v>
      </c>
      <c r="N26" s="693" t="str">
        <f t="shared" si="66"/>
        <v>#REF!</v>
      </c>
      <c r="O26" s="693" t="str">
        <f t="shared" si="66"/>
        <v>#REF!</v>
      </c>
      <c r="P26" s="695" t="str">
        <f t="shared" si="66"/>
        <v>#REF!</v>
      </c>
      <c r="Q26" s="695" t="str">
        <f t="shared" si="66"/>
        <v>#REF!</v>
      </c>
      <c r="R26" s="695" t="str">
        <f t="shared" si="66"/>
        <v>#REF!</v>
      </c>
      <c r="S26" s="696" t="str">
        <f t="shared" si="66"/>
        <v>#REF!</v>
      </c>
      <c r="T26" s="697" t="str">
        <f t="shared" si="66"/>
        <v>#REF!</v>
      </c>
      <c r="U26" s="698" t="str">
        <f>'Passo 04 - Cálculo do Risco Res'!F27</f>
        <v/>
      </c>
      <c r="V26" s="695" t="str">
        <f>'Passo 04 - Cálculo do Risco Res'!G27</f>
        <v/>
      </c>
      <c r="W26" s="695" t="str">
        <f>'Passo 04 - Cálculo do Risco Res'!H27</f>
        <v/>
      </c>
      <c r="X26" s="695" t="str">
        <f>'Passo 04 - Cálculo do Risco Res'!I27</f>
        <v/>
      </c>
      <c r="Y26" s="699" t="str">
        <f>'Passo 04 - Cálculo do Risco Res'!K27</f>
        <v/>
      </c>
      <c r="Z26" s="699" t="str">
        <f>'Passo 04 - Cálculo do Risco Res'!L27</f>
        <v/>
      </c>
      <c r="AA26" s="699" t="str">
        <f>'Passo 04 - Cálculo do Risco Res'!M27</f>
        <v/>
      </c>
      <c r="AB26" s="699" t="str">
        <f>'Passo 04 - Cálculo do Risco Res'!N27</f>
        <v>-</v>
      </c>
      <c r="AC26" s="700" t="str">
        <f>'Passo 04 - Cálculo do Risco Res'!Q27</f>
        <v>-</v>
      </c>
      <c r="AD26" s="95" t="str">
        <f>'Passo 04 - Cálculo do Risco Res'!R27</f>
        <v>-</v>
      </c>
      <c r="AE26" s="701" t="str">
        <f>'Passo 05 - Cálculo do Risco Ine'!Q27</f>
        <v>#REF!</v>
      </c>
      <c r="AF26" s="95" t="str">
        <f>'Passo 05 - Cálculo do Risco Ine'!R27</f>
        <v>#REF!</v>
      </c>
      <c r="AG26" s="701" t="str">
        <f>'Passo 06 - Definição das Respos'!F29</f>
        <v>-</v>
      </c>
      <c r="AH26" s="702" t="str">
        <f>'Passo 06 - Definição das Respos'!G29</f>
        <v>-</v>
      </c>
      <c r="AI26" s="95" t="str">
        <f>'Passo 06 - Definição das Respos'!H29</f>
        <v/>
      </c>
      <c r="AJ26" s="701" t="str">
        <f>'Passo 07 - Plano de Tratamento '!G29</f>
        <v/>
      </c>
      <c r="AK26" s="702" t="str">
        <f>'Passo 07 - Plano de Tratamento '!H29</f>
        <v/>
      </c>
      <c r="AL26" s="702" t="str">
        <f>'Passo 07 - Plano de Tratamento '!I29</f>
        <v/>
      </c>
      <c r="AM26" s="702" t="str">
        <f>'Passo 07 - Plano de Tratamento '!J29</f>
        <v/>
      </c>
      <c r="AN26" s="702" t="str">
        <f>'Passo 07 - Plano de Tratamento '!K29</f>
        <v/>
      </c>
      <c r="AO26" s="702" t="str">
        <f>'Passo 07 - Plano de Tratamento '!L29</f>
        <v/>
      </c>
      <c r="AP26" s="702" t="str">
        <f>'Passo 07 - Plano de Tratamento '!M29</f>
        <v/>
      </c>
      <c r="AQ26" s="703" t="str">
        <f>'Passo 07 - Plano de Tratamento '!N29</f>
        <v>-</v>
      </c>
    </row>
    <row r="27" ht="45.0" customHeight="1">
      <c r="A27" s="689">
        <v>23.0</v>
      </c>
      <c r="B27" s="693"/>
      <c r="C27" s="693"/>
      <c r="D27" s="693"/>
      <c r="E27" s="693" t="str">
        <f t="shared" ref="E27:F27" si="67">'Passo 02  - Elaboração do PACI'!B29</f>
        <v>#REF!</v>
      </c>
      <c r="F27" s="694" t="str">
        <f t="shared" si="67"/>
        <v>#REF!</v>
      </c>
      <c r="G27" s="692" t="str">
        <f t="shared" ref="G27:K27" si="68">'Passo 02  - Elaboração do PACI'!E29</f>
        <v>#REF!</v>
      </c>
      <c r="H27" s="693" t="str">
        <f t="shared" si="68"/>
        <v>#REF!</v>
      </c>
      <c r="I27" s="693" t="str">
        <f t="shared" si="68"/>
        <v>#REF!</v>
      </c>
      <c r="J27" s="693" t="str">
        <f t="shared" si="68"/>
        <v>#REF!</v>
      </c>
      <c r="K27" s="694" t="str">
        <f t="shared" si="68"/>
        <v>#REF!</v>
      </c>
      <c r="L27" s="692" t="str">
        <f t="shared" ref="L27:T27" si="69">'Passo 02  - Elaboração do PACI'!K29</f>
        <v>#REF!</v>
      </c>
      <c r="M27" s="693" t="str">
        <f t="shared" si="69"/>
        <v>#REF!</v>
      </c>
      <c r="N27" s="693" t="str">
        <f t="shared" si="69"/>
        <v>#REF!</v>
      </c>
      <c r="O27" s="693" t="str">
        <f t="shared" si="69"/>
        <v>#REF!</v>
      </c>
      <c r="P27" s="695" t="str">
        <f t="shared" si="69"/>
        <v>#REF!</v>
      </c>
      <c r="Q27" s="695" t="str">
        <f t="shared" si="69"/>
        <v>#REF!</v>
      </c>
      <c r="R27" s="695" t="str">
        <f t="shared" si="69"/>
        <v>#REF!</v>
      </c>
      <c r="S27" s="696" t="str">
        <f t="shared" si="69"/>
        <v>#REF!</v>
      </c>
      <c r="T27" s="697" t="str">
        <f t="shared" si="69"/>
        <v>#REF!</v>
      </c>
      <c r="U27" s="698" t="str">
        <f>'Passo 04 - Cálculo do Risco Res'!F28</f>
        <v/>
      </c>
      <c r="V27" s="695" t="str">
        <f>'Passo 04 - Cálculo do Risco Res'!G28</f>
        <v/>
      </c>
      <c r="W27" s="695" t="str">
        <f>'Passo 04 - Cálculo do Risco Res'!H28</f>
        <v/>
      </c>
      <c r="X27" s="695" t="str">
        <f>'Passo 04 - Cálculo do Risco Res'!I28</f>
        <v/>
      </c>
      <c r="Y27" s="699" t="str">
        <f>'Passo 04 - Cálculo do Risco Res'!K28</f>
        <v/>
      </c>
      <c r="Z27" s="699" t="str">
        <f>'Passo 04 - Cálculo do Risco Res'!L28</f>
        <v/>
      </c>
      <c r="AA27" s="699" t="str">
        <f>'Passo 04 - Cálculo do Risco Res'!M28</f>
        <v/>
      </c>
      <c r="AB27" s="699" t="str">
        <f>'Passo 04 - Cálculo do Risco Res'!N28</f>
        <v>-</v>
      </c>
      <c r="AC27" s="700" t="str">
        <f>'Passo 04 - Cálculo do Risco Res'!Q28</f>
        <v>-</v>
      </c>
      <c r="AD27" s="95" t="str">
        <f>'Passo 04 - Cálculo do Risco Res'!R28</f>
        <v>-</v>
      </c>
      <c r="AE27" s="701" t="str">
        <f>'Passo 05 - Cálculo do Risco Ine'!Q28</f>
        <v>#REF!</v>
      </c>
      <c r="AF27" s="95" t="str">
        <f>'Passo 05 - Cálculo do Risco Ine'!R28</f>
        <v>#REF!</v>
      </c>
      <c r="AG27" s="701" t="str">
        <f>'Passo 06 - Definição das Respos'!F30</f>
        <v>-</v>
      </c>
      <c r="AH27" s="702" t="str">
        <f>'Passo 06 - Definição das Respos'!G30</f>
        <v>-</v>
      </c>
      <c r="AI27" s="95" t="str">
        <f>'Passo 06 - Definição das Respos'!H30</f>
        <v/>
      </c>
      <c r="AJ27" s="701" t="str">
        <f>'Passo 07 - Plano de Tratamento '!G30</f>
        <v/>
      </c>
      <c r="AK27" s="702" t="str">
        <f>'Passo 07 - Plano de Tratamento '!H30</f>
        <v/>
      </c>
      <c r="AL27" s="702" t="str">
        <f>'Passo 07 - Plano de Tratamento '!I30</f>
        <v/>
      </c>
      <c r="AM27" s="702" t="str">
        <f>'Passo 07 - Plano de Tratamento '!J30</f>
        <v/>
      </c>
      <c r="AN27" s="702" t="str">
        <f>'Passo 07 - Plano de Tratamento '!K30</f>
        <v/>
      </c>
      <c r="AO27" s="702" t="str">
        <f>'Passo 07 - Plano de Tratamento '!L30</f>
        <v/>
      </c>
      <c r="AP27" s="702" t="str">
        <f>'Passo 07 - Plano de Tratamento '!M30</f>
        <v/>
      </c>
      <c r="AQ27" s="703" t="str">
        <f>'Passo 07 - Plano de Tratamento '!N30</f>
        <v>-</v>
      </c>
    </row>
    <row r="28" ht="45.0" customHeight="1">
      <c r="A28" s="704">
        <v>24.0</v>
      </c>
      <c r="B28" s="693"/>
      <c r="C28" s="693"/>
      <c r="D28" s="693"/>
      <c r="E28" s="693" t="str">
        <f t="shared" ref="E28:F28" si="70">'Passo 02  - Elaboração do PACI'!B30</f>
        <v>#REF!</v>
      </c>
      <c r="F28" s="694" t="str">
        <f t="shared" si="70"/>
        <v>#REF!</v>
      </c>
      <c r="G28" s="692" t="str">
        <f t="shared" ref="G28:K28" si="71">'Passo 02  - Elaboração do PACI'!E30</f>
        <v>#REF!</v>
      </c>
      <c r="H28" s="693" t="str">
        <f t="shared" si="71"/>
        <v>#REF!</v>
      </c>
      <c r="I28" s="693" t="str">
        <f t="shared" si="71"/>
        <v>#REF!</v>
      </c>
      <c r="J28" s="693" t="str">
        <f t="shared" si="71"/>
        <v>#REF!</v>
      </c>
      <c r="K28" s="694" t="str">
        <f t="shared" si="71"/>
        <v>#REF!</v>
      </c>
      <c r="L28" s="692" t="str">
        <f t="shared" ref="L28:T28" si="72">'Passo 02  - Elaboração do PACI'!K30</f>
        <v>#REF!</v>
      </c>
      <c r="M28" s="693" t="str">
        <f t="shared" si="72"/>
        <v>#REF!</v>
      </c>
      <c r="N28" s="693" t="str">
        <f t="shared" si="72"/>
        <v>#REF!</v>
      </c>
      <c r="O28" s="693" t="str">
        <f t="shared" si="72"/>
        <v>#REF!</v>
      </c>
      <c r="P28" s="695" t="str">
        <f t="shared" si="72"/>
        <v>#REF!</v>
      </c>
      <c r="Q28" s="695" t="str">
        <f t="shared" si="72"/>
        <v>#REF!</v>
      </c>
      <c r="R28" s="695" t="str">
        <f t="shared" si="72"/>
        <v>#REF!</v>
      </c>
      <c r="S28" s="696" t="str">
        <f t="shared" si="72"/>
        <v>#REF!</v>
      </c>
      <c r="T28" s="697" t="str">
        <f t="shared" si="72"/>
        <v>#REF!</v>
      </c>
      <c r="U28" s="698" t="str">
        <f>'Passo 04 - Cálculo do Risco Res'!F29</f>
        <v/>
      </c>
      <c r="V28" s="695" t="str">
        <f>'Passo 04 - Cálculo do Risco Res'!G29</f>
        <v/>
      </c>
      <c r="W28" s="695" t="str">
        <f>'Passo 04 - Cálculo do Risco Res'!H29</f>
        <v/>
      </c>
      <c r="X28" s="695" t="str">
        <f>'Passo 04 - Cálculo do Risco Res'!I29</f>
        <v/>
      </c>
      <c r="Y28" s="699" t="str">
        <f>'Passo 04 - Cálculo do Risco Res'!K29</f>
        <v/>
      </c>
      <c r="Z28" s="699" t="str">
        <f>'Passo 04 - Cálculo do Risco Res'!L29</f>
        <v/>
      </c>
      <c r="AA28" s="699" t="str">
        <f>'Passo 04 - Cálculo do Risco Res'!M29</f>
        <v/>
      </c>
      <c r="AB28" s="699" t="str">
        <f>'Passo 04 - Cálculo do Risco Res'!N29</f>
        <v>-</v>
      </c>
      <c r="AC28" s="700" t="str">
        <f>'Passo 04 - Cálculo do Risco Res'!Q29</f>
        <v>-</v>
      </c>
      <c r="AD28" s="95" t="str">
        <f>'Passo 04 - Cálculo do Risco Res'!R29</f>
        <v>-</v>
      </c>
      <c r="AE28" s="701" t="str">
        <f>'Passo 05 - Cálculo do Risco Ine'!Q29</f>
        <v>#REF!</v>
      </c>
      <c r="AF28" s="95" t="str">
        <f>'Passo 05 - Cálculo do Risco Ine'!R29</f>
        <v>#REF!</v>
      </c>
      <c r="AG28" s="701" t="str">
        <f>'Passo 06 - Definição das Respos'!F31</f>
        <v>-</v>
      </c>
      <c r="AH28" s="702" t="str">
        <f>'Passo 06 - Definição das Respos'!G31</f>
        <v>-</v>
      </c>
      <c r="AI28" s="95" t="str">
        <f>'Passo 06 - Definição das Respos'!H31</f>
        <v/>
      </c>
      <c r="AJ28" s="701" t="str">
        <f>'Passo 07 - Plano de Tratamento '!G31</f>
        <v/>
      </c>
      <c r="AK28" s="702" t="str">
        <f>'Passo 07 - Plano de Tratamento '!H31</f>
        <v/>
      </c>
      <c r="AL28" s="702" t="str">
        <f>'Passo 07 - Plano de Tratamento '!I31</f>
        <v/>
      </c>
      <c r="AM28" s="702" t="str">
        <f>'Passo 07 - Plano de Tratamento '!J31</f>
        <v/>
      </c>
      <c r="AN28" s="702" t="str">
        <f>'Passo 07 - Plano de Tratamento '!K31</f>
        <v/>
      </c>
      <c r="AO28" s="702" t="str">
        <f>'Passo 07 - Plano de Tratamento '!L31</f>
        <v/>
      </c>
      <c r="AP28" s="702" t="str">
        <f>'Passo 07 - Plano de Tratamento '!M31</f>
        <v/>
      </c>
      <c r="AQ28" s="703" t="str">
        <f>'Passo 07 - Plano de Tratamento '!N31</f>
        <v>-</v>
      </c>
    </row>
    <row r="29" ht="45.0" customHeight="1">
      <c r="A29" s="689">
        <v>25.0</v>
      </c>
      <c r="B29" s="693"/>
      <c r="C29" s="693"/>
      <c r="D29" s="693"/>
      <c r="E29" s="693" t="str">
        <f t="shared" ref="E29:F29" si="73">'Passo 02  - Elaboração do PACI'!B31</f>
        <v>#REF!</v>
      </c>
      <c r="F29" s="694" t="str">
        <f t="shared" si="73"/>
        <v>#REF!</v>
      </c>
      <c r="G29" s="692" t="str">
        <f t="shared" ref="G29:K29" si="74">'Passo 02  - Elaboração do PACI'!E31</f>
        <v>#REF!</v>
      </c>
      <c r="H29" s="693" t="str">
        <f t="shared" si="74"/>
        <v>#REF!</v>
      </c>
      <c r="I29" s="693" t="str">
        <f t="shared" si="74"/>
        <v>#REF!</v>
      </c>
      <c r="J29" s="693" t="str">
        <f t="shared" si="74"/>
        <v>#REF!</v>
      </c>
      <c r="K29" s="694" t="str">
        <f t="shared" si="74"/>
        <v>#REF!</v>
      </c>
      <c r="L29" s="692" t="str">
        <f t="shared" ref="L29:T29" si="75">'Passo 02  - Elaboração do PACI'!K31</f>
        <v>#REF!</v>
      </c>
      <c r="M29" s="693" t="str">
        <f t="shared" si="75"/>
        <v>#REF!</v>
      </c>
      <c r="N29" s="693" t="str">
        <f t="shared" si="75"/>
        <v>#REF!</v>
      </c>
      <c r="O29" s="693" t="str">
        <f t="shared" si="75"/>
        <v>#REF!</v>
      </c>
      <c r="P29" s="695" t="str">
        <f t="shared" si="75"/>
        <v>#REF!</v>
      </c>
      <c r="Q29" s="695" t="str">
        <f t="shared" si="75"/>
        <v>#REF!</v>
      </c>
      <c r="R29" s="695" t="str">
        <f t="shared" si="75"/>
        <v>#REF!</v>
      </c>
      <c r="S29" s="696" t="str">
        <f t="shared" si="75"/>
        <v>#REF!</v>
      </c>
      <c r="T29" s="697" t="str">
        <f t="shared" si="75"/>
        <v>#REF!</v>
      </c>
      <c r="U29" s="698" t="str">
        <f>'Passo 04 - Cálculo do Risco Res'!F30</f>
        <v/>
      </c>
      <c r="V29" s="695" t="str">
        <f>'Passo 04 - Cálculo do Risco Res'!G30</f>
        <v/>
      </c>
      <c r="W29" s="695" t="str">
        <f>'Passo 04 - Cálculo do Risco Res'!H30</f>
        <v/>
      </c>
      <c r="X29" s="695" t="str">
        <f>'Passo 04 - Cálculo do Risco Res'!I30</f>
        <v/>
      </c>
      <c r="Y29" s="699" t="str">
        <f>'Passo 04 - Cálculo do Risco Res'!K30</f>
        <v/>
      </c>
      <c r="Z29" s="699" t="str">
        <f>'Passo 04 - Cálculo do Risco Res'!L30</f>
        <v/>
      </c>
      <c r="AA29" s="699" t="str">
        <f>'Passo 04 - Cálculo do Risco Res'!M30</f>
        <v/>
      </c>
      <c r="AB29" s="699" t="str">
        <f>'Passo 04 - Cálculo do Risco Res'!N30</f>
        <v>-</v>
      </c>
      <c r="AC29" s="700" t="str">
        <f>'Passo 04 - Cálculo do Risco Res'!Q30</f>
        <v>-</v>
      </c>
      <c r="AD29" s="95" t="str">
        <f>'Passo 04 - Cálculo do Risco Res'!R30</f>
        <v>-</v>
      </c>
      <c r="AE29" s="701" t="str">
        <f>'Passo 05 - Cálculo do Risco Ine'!Q30</f>
        <v>#REF!</v>
      </c>
      <c r="AF29" s="95" t="str">
        <f>'Passo 05 - Cálculo do Risco Ine'!R30</f>
        <v>#REF!</v>
      </c>
      <c r="AG29" s="701" t="str">
        <f>'Passo 06 - Definição das Respos'!F32</f>
        <v>-</v>
      </c>
      <c r="AH29" s="702" t="str">
        <f>'Passo 06 - Definição das Respos'!G32</f>
        <v>-</v>
      </c>
      <c r="AI29" s="95" t="str">
        <f>'Passo 06 - Definição das Respos'!H32</f>
        <v/>
      </c>
      <c r="AJ29" s="701" t="str">
        <f>'Passo 07 - Plano de Tratamento '!G32</f>
        <v/>
      </c>
      <c r="AK29" s="702" t="str">
        <f>'Passo 07 - Plano de Tratamento '!H32</f>
        <v/>
      </c>
      <c r="AL29" s="702" t="str">
        <f>'Passo 07 - Plano de Tratamento '!I32</f>
        <v/>
      </c>
      <c r="AM29" s="702" t="str">
        <f>'Passo 07 - Plano de Tratamento '!J32</f>
        <v/>
      </c>
      <c r="AN29" s="702" t="str">
        <f>'Passo 07 - Plano de Tratamento '!K32</f>
        <v/>
      </c>
      <c r="AO29" s="702" t="str">
        <f>'Passo 07 - Plano de Tratamento '!L32</f>
        <v/>
      </c>
      <c r="AP29" s="702" t="str">
        <f>'Passo 07 - Plano de Tratamento '!M32</f>
        <v/>
      </c>
      <c r="AQ29" s="703" t="str">
        <f>'Passo 07 - Plano de Tratamento '!N32</f>
        <v>-</v>
      </c>
    </row>
    <row r="30" ht="45.0" customHeight="1">
      <c r="A30" s="704">
        <v>26.0</v>
      </c>
      <c r="B30" s="693"/>
      <c r="C30" s="693"/>
      <c r="D30" s="693"/>
      <c r="E30" s="693" t="str">
        <f t="shared" ref="E30:F30" si="76">'Passo 02  - Elaboração do PACI'!B32</f>
        <v>#REF!</v>
      </c>
      <c r="F30" s="694" t="str">
        <f t="shared" si="76"/>
        <v>#REF!</v>
      </c>
      <c r="G30" s="692" t="str">
        <f t="shared" ref="G30:K30" si="77">'Passo 02  - Elaboração do PACI'!E32</f>
        <v>#REF!</v>
      </c>
      <c r="H30" s="693" t="str">
        <f t="shared" si="77"/>
        <v>#REF!</v>
      </c>
      <c r="I30" s="693" t="str">
        <f t="shared" si="77"/>
        <v>#REF!</v>
      </c>
      <c r="J30" s="693" t="str">
        <f t="shared" si="77"/>
        <v>#REF!</v>
      </c>
      <c r="K30" s="694" t="str">
        <f t="shared" si="77"/>
        <v>#REF!</v>
      </c>
      <c r="L30" s="692" t="str">
        <f t="shared" ref="L30:T30" si="78">'Passo 02  - Elaboração do PACI'!K32</f>
        <v>#REF!</v>
      </c>
      <c r="M30" s="693" t="str">
        <f t="shared" si="78"/>
        <v>#REF!</v>
      </c>
      <c r="N30" s="693" t="str">
        <f t="shared" si="78"/>
        <v>#REF!</v>
      </c>
      <c r="O30" s="693" t="str">
        <f t="shared" si="78"/>
        <v>#REF!</v>
      </c>
      <c r="P30" s="695" t="str">
        <f t="shared" si="78"/>
        <v>#REF!</v>
      </c>
      <c r="Q30" s="695" t="str">
        <f t="shared" si="78"/>
        <v>#REF!</v>
      </c>
      <c r="R30" s="695" t="str">
        <f t="shared" si="78"/>
        <v>#REF!</v>
      </c>
      <c r="S30" s="696" t="str">
        <f t="shared" si="78"/>
        <v>#REF!</v>
      </c>
      <c r="T30" s="697" t="str">
        <f t="shared" si="78"/>
        <v>#REF!</v>
      </c>
      <c r="U30" s="698" t="str">
        <f>'Passo 04 - Cálculo do Risco Res'!F31</f>
        <v/>
      </c>
      <c r="V30" s="695" t="str">
        <f>'Passo 04 - Cálculo do Risco Res'!G31</f>
        <v/>
      </c>
      <c r="W30" s="695" t="str">
        <f>'Passo 04 - Cálculo do Risco Res'!H31</f>
        <v/>
      </c>
      <c r="X30" s="695" t="str">
        <f>'Passo 04 - Cálculo do Risco Res'!I31</f>
        <v/>
      </c>
      <c r="Y30" s="699" t="str">
        <f>'Passo 04 - Cálculo do Risco Res'!K31</f>
        <v/>
      </c>
      <c r="Z30" s="699" t="str">
        <f>'Passo 04 - Cálculo do Risco Res'!L31</f>
        <v/>
      </c>
      <c r="AA30" s="699" t="str">
        <f>'Passo 04 - Cálculo do Risco Res'!M31</f>
        <v/>
      </c>
      <c r="AB30" s="699" t="str">
        <f>'Passo 04 - Cálculo do Risco Res'!N31</f>
        <v>-</v>
      </c>
      <c r="AC30" s="700" t="str">
        <f>'Passo 04 - Cálculo do Risco Res'!Q31</f>
        <v>-</v>
      </c>
      <c r="AD30" s="95" t="str">
        <f>'Passo 04 - Cálculo do Risco Res'!R31</f>
        <v>-</v>
      </c>
      <c r="AE30" s="701" t="str">
        <f>'Passo 05 - Cálculo do Risco Ine'!Q31</f>
        <v>#REF!</v>
      </c>
      <c r="AF30" s="95" t="str">
        <f>'Passo 05 - Cálculo do Risco Ine'!R31</f>
        <v>#REF!</v>
      </c>
      <c r="AG30" s="701" t="str">
        <f>'Passo 06 - Definição das Respos'!F33</f>
        <v>-</v>
      </c>
      <c r="AH30" s="702" t="str">
        <f>'Passo 06 - Definição das Respos'!G33</f>
        <v>-</v>
      </c>
      <c r="AI30" s="95" t="str">
        <f>'Passo 06 - Definição das Respos'!H33</f>
        <v/>
      </c>
      <c r="AJ30" s="701" t="str">
        <f>'Passo 07 - Plano de Tratamento '!G33</f>
        <v/>
      </c>
      <c r="AK30" s="702" t="str">
        <f>'Passo 07 - Plano de Tratamento '!H33</f>
        <v/>
      </c>
      <c r="AL30" s="702" t="str">
        <f>'Passo 07 - Plano de Tratamento '!I33</f>
        <v/>
      </c>
      <c r="AM30" s="702" t="str">
        <f>'Passo 07 - Plano de Tratamento '!J33</f>
        <v/>
      </c>
      <c r="AN30" s="702" t="str">
        <f>'Passo 07 - Plano de Tratamento '!K33</f>
        <v/>
      </c>
      <c r="AO30" s="702" t="str">
        <f>'Passo 07 - Plano de Tratamento '!L33</f>
        <v/>
      </c>
      <c r="AP30" s="702" t="str">
        <f>'Passo 07 - Plano de Tratamento '!M33</f>
        <v/>
      </c>
      <c r="AQ30" s="703" t="str">
        <f>'Passo 07 - Plano de Tratamento '!N33</f>
        <v>-</v>
      </c>
    </row>
    <row r="31" ht="45.0" customHeight="1">
      <c r="A31" s="689">
        <v>27.0</v>
      </c>
      <c r="B31" s="693"/>
      <c r="C31" s="693"/>
      <c r="D31" s="693"/>
      <c r="E31" s="693" t="str">
        <f t="shared" ref="E31:F31" si="79">'Passo 02  - Elaboração do PACI'!B33</f>
        <v>#REF!</v>
      </c>
      <c r="F31" s="694" t="str">
        <f t="shared" si="79"/>
        <v>#REF!</v>
      </c>
      <c r="G31" s="692" t="str">
        <f t="shared" ref="G31:K31" si="80">'Passo 02  - Elaboração do PACI'!E33</f>
        <v>#REF!</v>
      </c>
      <c r="H31" s="693" t="str">
        <f t="shared" si="80"/>
        <v>#REF!</v>
      </c>
      <c r="I31" s="693" t="str">
        <f t="shared" si="80"/>
        <v>#REF!</v>
      </c>
      <c r="J31" s="693" t="str">
        <f t="shared" si="80"/>
        <v>#REF!</v>
      </c>
      <c r="K31" s="694" t="str">
        <f t="shared" si="80"/>
        <v>#REF!</v>
      </c>
      <c r="L31" s="692" t="str">
        <f t="shared" ref="L31:T31" si="81">'Passo 02  - Elaboração do PACI'!K33</f>
        <v>#REF!</v>
      </c>
      <c r="M31" s="693" t="str">
        <f t="shared" si="81"/>
        <v>#REF!</v>
      </c>
      <c r="N31" s="693" t="str">
        <f t="shared" si="81"/>
        <v>#REF!</v>
      </c>
      <c r="O31" s="693" t="str">
        <f t="shared" si="81"/>
        <v>#REF!</v>
      </c>
      <c r="P31" s="695" t="str">
        <f t="shared" si="81"/>
        <v>#REF!</v>
      </c>
      <c r="Q31" s="695" t="str">
        <f t="shared" si="81"/>
        <v>#REF!</v>
      </c>
      <c r="R31" s="695" t="str">
        <f t="shared" si="81"/>
        <v>#REF!</v>
      </c>
      <c r="S31" s="696" t="str">
        <f t="shared" si="81"/>
        <v>#REF!</v>
      </c>
      <c r="T31" s="697" t="str">
        <f t="shared" si="81"/>
        <v>#REF!</v>
      </c>
      <c r="U31" s="698" t="str">
        <f>'Passo 04 - Cálculo do Risco Res'!F32</f>
        <v/>
      </c>
      <c r="V31" s="695" t="str">
        <f>'Passo 04 - Cálculo do Risco Res'!G32</f>
        <v/>
      </c>
      <c r="W31" s="695" t="str">
        <f>'Passo 04 - Cálculo do Risco Res'!H32</f>
        <v/>
      </c>
      <c r="X31" s="695" t="str">
        <f>'Passo 04 - Cálculo do Risco Res'!I32</f>
        <v/>
      </c>
      <c r="Y31" s="699" t="str">
        <f>'Passo 04 - Cálculo do Risco Res'!K32</f>
        <v/>
      </c>
      <c r="Z31" s="699" t="str">
        <f>'Passo 04 - Cálculo do Risco Res'!L32</f>
        <v/>
      </c>
      <c r="AA31" s="699" t="str">
        <f>'Passo 04 - Cálculo do Risco Res'!M32</f>
        <v/>
      </c>
      <c r="AB31" s="699" t="str">
        <f>'Passo 04 - Cálculo do Risco Res'!N32</f>
        <v>-</v>
      </c>
      <c r="AC31" s="700" t="str">
        <f>'Passo 04 - Cálculo do Risco Res'!Q32</f>
        <v>-</v>
      </c>
      <c r="AD31" s="95" t="str">
        <f>'Passo 04 - Cálculo do Risco Res'!R32</f>
        <v>-</v>
      </c>
      <c r="AE31" s="701" t="str">
        <f>'Passo 05 - Cálculo do Risco Ine'!Q32</f>
        <v>#REF!</v>
      </c>
      <c r="AF31" s="95" t="str">
        <f>'Passo 05 - Cálculo do Risco Ine'!R32</f>
        <v>#REF!</v>
      </c>
      <c r="AG31" s="701" t="str">
        <f>'Passo 06 - Definição das Respos'!F34</f>
        <v>-</v>
      </c>
      <c r="AH31" s="702" t="str">
        <f>'Passo 06 - Definição das Respos'!G34</f>
        <v>-</v>
      </c>
      <c r="AI31" s="95" t="str">
        <f>'Passo 06 - Definição das Respos'!H34</f>
        <v/>
      </c>
      <c r="AJ31" s="701" t="str">
        <f>'Passo 07 - Plano de Tratamento '!G34</f>
        <v/>
      </c>
      <c r="AK31" s="702" t="str">
        <f>'Passo 07 - Plano de Tratamento '!H34</f>
        <v/>
      </c>
      <c r="AL31" s="702" t="str">
        <f>'Passo 07 - Plano de Tratamento '!I34</f>
        <v/>
      </c>
      <c r="AM31" s="702" t="str">
        <f>'Passo 07 - Plano de Tratamento '!J34</f>
        <v/>
      </c>
      <c r="AN31" s="702" t="str">
        <f>'Passo 07 - Plano de Tratamento '!K34</f>
        <v/>
      </c>
      <c r="AO31" s="702" t="str">
        <f>'Passo 07 - Plano de Tratamento '!L34</f>
        <v/>
      </c>
      <c r="AP31" s="702" t="str">
        <f>'Passo 07 - Plano de Tratamento '!M34</f>
        <v/>
      </c>
      <c r="AQ31" s="703" t="str">
        <f>'Passo 07 - Plano de Tratamento '!N34</f>
        <v>-</v>
      </c>
    </row>
    <row r="32" ht="45.0" customHeight="1">
      <c r="A32" s="704">
        <v>28.0</v>
      </c>
      <c r="B32" s="693"/>
      <c r="C32" s="693"/>
      <c r="D32" s="693"/>
      <c r="E32" s="693" t="str">
        <f t="shared" ref="E32:F32" si="82">'Passo 02  - Elaboração do PACI'!B34</f>
        <v>#REF!</v>
      </c>
      <c r="F32" s="694" t="str">
        <f t="shared" si="82"/>
        <v>#REF!</v>
      </c>
      <c r="G32" s="692" t="str">
        <f t="shared" ref="G32:K32" si="83">'Passo 02  - Elaboração do PACI'!E34</f>
        <v>#REF!</v>
      </c>
      <c r="H32" s="693" t="str">
        <f t="shared" si="83"/>
        <v>#REF!</v>
      </c>
      <c r="I32" s="693" t="str">
        <f t="shared" si="83"/>
        <v>#REF!</v>
      </c>
      <c r="J32" s="693" t="str">
        <f t="shared" si="83"/>
        <v>#REF!</v>
      </c>
      <c r="K32" s="694" t="str">
        <f t="shared" si="83"/>
        <v>#REF!</v>
      </c>
      <c r="L32" s="692" t="str">
        <f t="shared" ref="L32:T32" si="84">'Passo 02  - Elaboração do PACI'!K34</f>
        <v>#REF!</v>
      </c>
      <c r="M32" s="693" t="str">
        <f t="shared" si="84"/>
        <v>#REF!</v>
      </c>
      <c r="N32" s="693" t="str">
        <f t="shared" si="84"/>
        <v>#REF!</v>
      </c>
      <c r="O32" s="693" t="str">
        <f t="shared" si="84"/>
        <v>#REF!</v>
      </c>
      <c r="P32" s="695" t="str">
        <f t="shared" si="84"/>
        <v>#REF!</v>
      </c>
      <c r="Q32" s="695" t="str">
        <f t="shared" si="84"/>
        <v>#REF!</v>
      </c>
      <c r="R32" s="695" t="str">
        <f t="shared" si="84"/>
        <v>#REF!</v>
      </c>
      <c r="S32" s="696" t="str">
        <f t="shared" si="84"/>
        <v>#REF!</v>
      </c>
      <c r="T32" s="697" t="str">
        <f t="shared" si="84"/>
        <v>#REF!</v>
      </c>
      <c r="U32" s="698" t="str">
        <f>'Passo 04 - Cálculo do Risco Res'!F33</f>
        <v/>
      </c>
      <c r="V32" s="695" t="str">
        <f>'Passo 04 - Cálculo do Risco Res'!G33</f>
        <v/>
      </c>
      <c r="W32" s="695" t="str">
        <f>'Passo 04 - Cálculo do Risco Res'!H33</f>
        <v/>
      </c>
      <c r="X32" s="695" t="str">
        <f>'Passo 04 - Cálculo do Risco Res'!I33</f>
        <v/>
      </c>
      <c r="Y32" s="699" t="str">
        <f>'Passo 04 - Cálculo do Risco Res'!K33</f>
        <v/>
      </c>
      <c r="Z32" s="699" t="str">
        <f>'Passo 04 - Cálculo do Risco Res'!L33</f>
        <v/>
      </c>
      <c r="AA32" s="699" t="str">
        <f>'Passo 04 - Cálculo do Risco Res'!M33</f>
        <v/>
      </c>
      <c r="AB32" s="699" t="str">
        <f>'Passo 04 - Cálculo do Risco Res'!N33</f>
        <v>-</v>
      </c>
      <c r="AC32" s="700" t="str">
        <f>'Passo 04 - Cálculo do Risco Res'!Q33</f>
        <v>-</v>
      </c>
      <c r="AD32" s="95" t="str">
        <f>'Passo 04 - Cálculo do Risco Res'!R33</f>
        <v>-</v>
      </c>
      <c r="AE32" s="701" t="str">
        <f>'Passo 05 - Cálculo do Risco Ine'!Q33</f>
        <v>#REF!</v>
      </c>
      <c r="AF32" s="95" t="str">
        <f>'Passo 05 - Cálculo do Risco Ine'!R33</f>
        <v>#REF!</v>
      </c>
      <c r="AG32" s="701" t="str">
        <f>'Passo 06 - Definição das Respos'!F35</f>
        <v>-</v>
      </c>
      <c r="AH32" s="702" t="str">
        <f>'Passo 06 - Definição das Respos'!G35</f>
        <v>-</v>
      </c>
      <c r="AI32" s="95" t="str">
        <f>'Passo 06 - Definição das Respos'!H35</f>
        <v/>
      </c>
      <c r="AJ32" s="701" t="str">
        <f>'Passo 07 - Plano de Tratamento '!G35</f>
        <v/>
      </c>
      <c r="AK32" s="702" t="str">
        <f>'Passo 07 - Plano de Tratamento '!H35</f>
        <v/>
      </c>
      <c r="AL32" s="702" t="str">
        <f>'Passo 07 - Plano de Tratamento '!I35</f>
        <v/>
      </c>
      <c r="AM32" s="702" t="str">
        <f>'Passo 07 - Plano de Tratamento '!J35</f>
        <v/>
      </c>
      <c r="AN32" s="702" t="str">
        <f>'Passo 07 - Plano de Tratamento '!K35</f>
        <v/>
      </c>
      <c r="AO32" s="702" t="str">
        <f>'Passo 07 - Plano de Tratamento '!L35</f>
        <v/>
      </c>
      <c r="AP32" s="702" t="str">
        <f>'Passo 07 - Plano de Tratamento '!M35</f>
        <v/>
      </c>
      <c r="AQ32" s="703" t="str">
        <f>'Passo 07 - Plano de Tratamento '!N35</f>
        <v>-</v>
      </c>
    </row>
    <row r="33" ht="45.0" customHeight="1">
      <c r="A33" s="689">
        <v>29.0</v>
      </c>
      <c r="B33" s="693"/>
      <c r="C33" s="693"/>
      <c r="D33" s="693"/>
      <c r="E33" s="693" t="str">
        <f t="shared" ref="E33:F33" si="85">'Passo 02  - Elaboração do PACI'!B35</f>
        <v>#REF!</v>
      </c>
      <c r="F33" s="694" t="str">
        <f t="shared" si="85"/>
        <v>#REF!</v>
      </c>
      <c r="G33" s="692" t="str">
        <f t="shared" ref="G33:K33" si="86">'Passo 02  - Elaboração do PACI'!E35</f>
        <v>#REF!</v>
      </c>
      <c r="H33" s="693" t="str">
        <f t="shared" si="86"/>
        <v>#REF!</v>
      </c>
      <c r="I33" s="693" t="str">
        <f t="shared" si="86"/>
        <v>#REF!</v>
      </c>
      <c r="J33" s="693" t="str">
        <f t="shared" si="86"/>
        <v>#REF!</v>
      </c>
      <c r="K33" s="694" t="str">
        <f t="shared" si="86"/>
        <v>#REF!</v>
      </c>
      <c r="L33" s="692" t="str">
        <f t="shared" ref="L33:T33" si="87">'Passo 02  - Elaboração do PACI'!K35</f>
        <v>#REF!</v>
      </c>
      <c r="M33" s="693" t="str">
        <f t="shared" si="87"/>
        <v>#REF!</v>
      </c>
      <c r="N33" s="693" t="str">
        <f t="shared" si="87"/>
        <v>#REF!</v>
      </c>
      <c r="O33" s="693" t="str">
        <f t="shared" si="87"/>
        <v>#REF!</v>
      </c>
      <c r="P33" s="695" t="str">
        <f t="shared" si="87"/>
        <v>#REF!</v>
      </c>
      <c r="Q33" s="695" t="str">
        <f t="shared" si="87"/>
        <v>#REF!</v>
      </c>
      <c r="R33" s="695" t="str">
        <f t="shared" si="87"/>
        <v>#REF!</v>
      </c>
      <c r="S33" s="696" t="str">
        <f t="shared" si="87"/>
        <v>#REF!</v>
      </c>
      <c r="T33" s="697" t="str">
        <f t="shared" si="87"/>
        <v>#REF!</v>
      </c>
      <c r="U33" s="698" t="str">
        <f>'Passo 04 - Cálculo do Risco Res'!F34</f>
        <v/>
      </c>
      <c r="V33" s="695" t="str">
        <f>'Passo 04 - Cálculo do Risco Res'!G34</f>
        <v/>
      </c>
      <c r="W33" s="695" t="str">
        <f>'Passo 04 - Cálculo do Risco Res'!H34</f>
        <v/>
      </c>
      <c r="X33" s="695" t="str">
        <f>'Passo 04 - Cálculo do Risco Res'!I34</f>
        <v/>
      </c>
      <c r="Y33" s="699" t="str">
        <f>'Passo 04 - Cálculo do Risco Res'!K34</f>
        <v/>
      </c>
      <c r="Z33" s="699" t="str">
        <f>'Passo 04 - Cálculo do Risco Res'!L34</f>
        <v/>
      </c>
      <c r="AA33" s="699" t="str">
        <f>'Passo 04 - Cálculo do Risco Res'!M34</f>
        <v/>
      </c>
      <c r="AB33" s="699" t="str">
        <f>'Passo 04 - Cálculo do Risco Res'!N34</f>
        <v>-</v>
      </c>
      <c r="AC33" s="700" t="str">
        <f>'Passo 04 - Cálculo do Risco Res'!Q34</f>
        <v>-</v>
      </c>
      <c r="AD33" s="95" t="str">
        <f>'Passo 04 - Cálculo do Risco Res'!R34</f>
        <v>-</v>
      </c>
      <c r="AE33" s="701" t="str">
        <f>'Passo 05 - Cálculo do Risco Ine'!Q34</f>
        <v>#REF!</v>
      </c>
      <c r="AF33" s="95" t="str">
        <f>'Passo 05 - Cálculo do Risco Ine'!R34</f>
        <v>#REF!</v>
      </c>
      <c r="AG33" s="701" t="str">
        <f>'Passo 06 - Definição das Respos'!F36</f>
        <v>-</v>
      </c>
      <c r="AH33" s="702" t="str">
        <f>'Passo 06 - Definição das Respos'!G36</f>
        <v>-</v>
      </c>
      <c r="AI33" s="95" t="str">
        <f>'Passo 06 - Definição das Respos'!H36</f>
        <v/>
      </c>
      <c r="AJ33" s="701" t="str">
        <f>'Passo 07 - Plano de Tratamento '!G36</f>
        <v/>
      </c>
      <c r="AK33" s="702" t="str">
        <f>'Passo 07 - Plano de Tratamento '!H36</f>
        <v/>
      </c>
      <c r="AL33" s="702" t="str">
        <f>'Passo 07 - Plano de Tratamento '!I36</f>
        <v/>
      </c>
      <c r="AM33" s="702" t="str">
        <f>'Passo 07 - Plano de Tratamento '!J36</f>
        <v/>
      </c>
      <c r="AN33" s="702" t="str">
        <f>'Passo 07 - Plano de Tratamento '!K36</f>
        <v/>
      </c>
      <c r="AO33" s="702" t="str">
        <f>'Passo 07 - Plano de Tratamento '!L36</f>
        <v/>
      </c>
      <c r="AP33" s="702" t="str">
        <f>'Passo 07 - Plano de Tratamento '!M36</f>
        <v/>
      </c>
      <c r="AQ33" s="703" t="str">
        <f>'Passo 07 - Plano de Tratamento '!N36</f>
        <v>-</v>
      </c>
    </row>
    <row r="34" ht="45.0" customHeight="1">
      <c r="A34" s="704">
        <v>30.0</v>
      </c>
      <c r="B34" s="693"/>
      <c r="C34" s="693"/>
      <c r="D34" s="693"/>
      <c r="E34" s="693" t="str">
        <f t="shared" ref="E34:F34" si="88">'Passo 02  - Elaboração do PACI'!B36</f>
        <v>#REF!</v>
      </c>
      <c r="F34" s="694" t="str">
        <f t="shared" si="88"/>
        <v>#REF!</v>
      </c>
      <c r="G34" s="692" t="str">
        <f t="shared" ref="G34:K34" si="89">'Passo 02  - Elaboração do PACI'!E36</f>
        <v>#REF!</v>
      </c>
      <c r="H34" s="693" t="str">
        <f t="shared" si="89"/>
        <v>#REF!</v>
      </c>
      <c r="I34" s="693" t="str">
        <f t="shared" si="89"/>
        <v>#REF!</v>
      </c>
      <c r="J34" s="693" t="str">
        <f t="shared" si="89"/>
        <v>#REF!</v>
      </c>
      <c r="K34" s="694" t="str">
        <f t="shared" si="89"/>
        <v>#REF!</v>
      </c>
      <c r="L34" s="692" t="str">
        <f t="shared" ref="L34:T34" si="90">'Passo 02  - Elaboração do PACI'!K36</f>
        <v>#REF!</v>
      </c>
      <c r="M34" s="693" t="str">
        <f t="shared" si="90"/>
        <v>#REF!</v>
      </c>
      <c r="N34" s="693" t="str">
        <f t="shared" si="90"/>
        <v>#REF!</v>
      </c>
      <c r="O34" s="693" t="str">
        <f t="shared" si="90"/>
        <v>#REF!</v>
      </c>
      <c r="P34" s="695" t="str">
        <f t="shared" si="90"/>
        <v>#REF!</v>
      </c>
      <c r="Q34" s="695" t="str">
        <f t="shared" si="90"/>
        <v>#REF!</v>
      </c>
      <c r="R34" s="695" t="str">
        <f t="shared" si="90"/>
        <v>#REF!</v>
      </c>
      <c r="S34" s="696" t="str">
        <f t="shared" si="90"/>
        <v>#REF!</v>
      </c>
      <c r="T34" s="697" t="str">
        <f t="shared" si="90"/>
        <v>#REF!</v>
      </c>
      <c r="U34" s="698" t="str">
        <f>'Passo 04 - Cálculo do Risco Res'!F35</f>
        <v/>
      </c>
      <c r="V34" s="695" t="str">
        <f>'Passo 04 - Cálculo do Risco Res'!G35</f>
        <v/>
      </c>
      <c r="W34" s="695" t="str">
        <f>'Passo 04 - Cálculo do Risco Res'!H35</f>
        <v/>
      </c>
      <c r="X34" s="695" t="str">
        <f>'Passo 04 - Cálculo do Risco Res'!I35</f>
        <v/>
      </c>
      <c r="Y34" s="699" t="str">
        <f>'Passo 04 - Cálculo do Risco Res'!K35</f>
        <v/>
      </c>
      <c r="Z34" s="699" t="str">
        <f>'Passo 04 - Cálculo do Risco Res'!L35</f>
        <v/>
      </c>
      <c r="AA34" s="699" t="str">
        <f>'Passo 04 - Cálculo do Risco Res'!M35</f>
        <v/>
      </c>
      <c r="AB34" s="699" t="str">
        <f>'Passo 04 - Cálculo do Risco Res'!N35</f>
        <v>-</v>
      </c>
      <c r="AC34" s="700" t="str">
        <f>'Passo 04 - Cálculo do Risco Res'!Q35</f>
        <v>-</v>
      </c>
      <c r="AD34" s="95" t="str">
        <f>'Passo 04 - Cálculo do Risco Res'!R35</f>
        <v>-</v>
      </c>
      <c r="AE34" s="701" t="str">
        <f>'Passo 05 - Cálculo do Risco Ine'!Q35</f>
        <v>#REF!</v>
      </c>
      <c r="AF34" s="95" t="str">
        <f>'Passo 05 - Cálculo do Risco Ine'!R35</f>
        <v>#REF!</v>
      </c>
      <c r="AG34" s="701" t="str">
        <f>'Passo 06 - Definição das Respos'!F37</f>
        <v>-</v>
      </c>
      <c r="AH34" s="702" t="str">
        <f>'Passo 06 - Definição das Respos'!G37</f>
        <v>-</v>
      </c>
      <c r="AI34" s="95" t="str">
        <f>'Passo 06 - Definição das Respos'!H37</f>
        <v/>
      </c>
      <c r="AJ34" s="701" t="str">
        <f>'Passo 07 - Plano de Tratamento '!G37</f>
        <v/>
      </c>
      <c r="AK34" s="702" t="str">
        <f>'Passo 07 - Plano de Tratamento '!H37</f>
        <v/>
      </c>
      <c r="AL34" s="702" t="str">
        <f>'Passo 07 - Plano de Tratamento '!I37</f>
        <v/>
      </c>
      <c r="AM34" s="702" t="str">
        <f>'Passo 07 - Plano de Tratamento '!J37</f>
        <v/>
      </c>
      <c r="AN34" s="702" t="str">
        <f>'Passo 07 - Plano de Tratamento '!K37</f>
        <v/>
      </c>
      <c r="AO34" s="702" t="str">
        <f>'Passo 07 - Plano de Tratamento '!L37</f>
        <v/>
      </c>
      <c r="AP34" s="702" t="str">
        <f>'Passo 07 - Plano de Tratamento '!M37</f>
        <v/>
      </c>
      <c r="AQ34" s="703" t="str">
        <f>'Passo 07 - Plano de Tratamento '!N37</f>
        <v>-</v>
      </c>
    </row>
    <row r="35" ht="45.0" customHeight="1">
      <c r="A35" s="689">
        <v>31.0</v>
      </c>
      <c r="B35" s="693"/>
      <c r="C35" s="693"/>
      <c r="D35" s="693"/>
      <c r="E35" s="693" t="str">
        <f t="shared" ref="E35:F35" si="91">'Passo 02  - Elaboração do PACI'!B37</f>
        <v>#REF!</v>
      </c>
      <c r="F35" s="694" t="str">
        <f t="shared" si="91"/>
        <v>#REF!</v>
      </c>
      <c r="G35" s="692" t="str">
        <f t="shared" ref="G35:K35" si="92">'Passo 02  - Elaboração do PACI'!E37</f>
        <v>#REF!</v>
      </c>
      <c r="H35" s="693" t="str">
        <f t="shared" si="92"/>
        <v>#REF!</v>
      </c>
      <c r="I35" s="693" t="str">
        <f t="shared" si="92"/>
        <v>#REF!</v>
      </c>
      <c r="J35" s="693" t="str">
        <f t="shared" si="92"/>
        <v>#REF!</v>
      </c>
      <c r="K35" s="694" t="str">
        <f t="shared" si="92"/>
        <v>#REF!</v>
      </c>
      <c r="L35" s="692" t="str">
        <f t="shared" ref="L35:T35" si="93">'Passo 02  - Elaboração do PACI'!K37</f>
        <v>#REF!</v>
      </c>
      <c r="M35" s="693" t="str">
        <f t="shared" si="93"/>
        <v>#REF!</v>
      </c>
      <c r="N35" s="693" t="str">
        <f t="shared" si="93"/>
        <v>#REF!</v>
      </c>
      <c r="O35" s="693" t="str">
        <f t="shared" si="93"/>
        <v>#REF!</v>
      </c>
      <c r="P35" s="695" t="str">
        <f t="shared" si="93"/>
        <v>#REF!</v>
      </c>
      <c r="Q35" s="695" t="str">
        <f t="shared" si="93"/>
        <v>#REF!</v>
      </c>
      <c r="R35" s="695" t="str">
        <f t="shared" si="93"/>
        <v>#REF!</v>
      </c>
      <c r="S35" s="696" t="str">
        <f t="shared" si="93"/>
        <v>#REF!</v>
      </c>
      <c r="T35" s="697" t="str">
        <f t="shared" si="93"/>
        <v>#REF!</v>
      </c>
      <c r="U35" s="698" t="str">
        <f>'Passo 04 - Cálculo do Risco Res'!F36</f>
        <v/>
      </c>
      <c r="V35" s="695" t="str">
        <f>'Passo 04 - Cálculo do Risco Res'!G36</f>
        <v/>
      </c>
      <c r="W35" s="695" t="str">
        <f>'Passo 04 - Cálculo do Risco Res'!H36</f>
        <v/>
      </c>
      <c r="X35" s="695" t="str">
        <f>'Passo 04 - Cálculo do Risco Res'!I36</f>
        <v/>
      </c>
      <c r="Y35" s="699" t="str">
        <f>'Passo 04 - Cálculo do Risco Res'!K36</f>
        <v/>
      </c>
      <c r="Z35" s="699" t="str">
        <f>'Passo 04 - Cálculo do Risco Res'!L36</f>
        <v/>
      </c>
      <c r="AA35" s="699" t="str">
        <f>'Passo 04 - Cálculo do Risco Res'!M36</f>
        <v/>
      </c>
      <c r="AB35" s="699" t="str">
        <f>'Passo 04 - Cálculo do Risco Res'!N36</f>
        <v>-</v>
      </c>
      <c r="AC35" s="700" t="str">
        <f>'Passo 04 - Cálculo do Risco Res'!Q36</f>
        <v>-</v>
      </c>
      <c r="AD35" s="95" t="str">
        <f>'Passo 04 - Cálculo do Risco Res'!R36</f>
        <v>-</v>
      </c>
      <c r="AE35" s="701" t="str">
        <f>'Passo 05 - Cálculo do Risco Ine'!Q36</f>
        <v>#REF!</v>
      </c>
      <c r="AF35" s="95" t="str">
        <f>'Passo 05 - Cálculo do Risco Ine'!R36</f>
        <v>#REF!</v>
      </c>
      <c r="AG35" s="701" t="str">
        <f>'Passo 06 - Definição das Respos'!F38</f>
        <v>-</v>
      </c>
      <c r="AH35" s="702" t="str">
        <f>'Passo 06 - Definição das Respos'!G38</f>
        <v>-</v>
      </c>
      <c r="AI35" s="95" t="str">
        <f>'Passo 06 - Definição das Respos'!H38</f>
        <v/>
      </c>
      <c r="AJ35" s="701" t="str">
        <f>'Passo 07 - Plano de Tratamento '!G38</f>
        <v/>
      </c>
      <c r="AK35" s="702" t="str">
        <f>'Passo 07 - Plano de Tratamento '!H38</f>
        <v/>
      </c>
      <c r="AL35" s="702" t="str">
        <f>'Passo 07 - Plano de Tratamento '!I38</f>
        <v/>
      </c>
      <c r="AM35" s="702" t="str">
        <f>'Passo 07 - Plano de Tratamento '!J38</f>
        <v/>
      </c>
      <c r="AN35" s="702" t="str">
        <f>'Passo 07 - Plano de Tratamento '!K38</f>
        <v/>
      </c>
      <c r="AO35" s="702" t="str">
        <f>'Passo 07 - Plano de Tratamento '!L38</f>
        <v/>
      </c>
      <c r="AP35" s="702" t="str">
        <f>'Passo 07 - Plano de Tratamento '!M38</f>
        <v/>
      </c>
      <c r="AQ35" s="703" t="str">
        <f>'Passo 07 - Plano de Tratamento '!N38</f>
        <v>-</v>
      </c>
    </row>
    <row r="36" ht="45.0" customHeight="1">
      <c r="A36" s="704">
        <v>32.0</v>
      </c>
      <c r="B36" s="693"/>
      <c r="C36" s="693"/>
      <c r="D36" s="693"/>
      <c r="E36" s="693" t="str">
        <f t="shared" ref="E36:F36" si="94">'Passo 02  - Elaboração do PACI'!B38</f>
        <v>#REF!</v>
      </c>
      <c r="F36" s="694" t="str">
        <f t="shared" si="94"/>
        <v>#REF!</v>
      </c>
      <c r="G36" s="692" t="str">
        <f t="shared" ref="G36:K36" si="95">'Passo 02  - Elaboração do PACI'!E38</f>
        <v>#REF!</v>
      </c>
      <c r="H36" s="693" t="str">
        <f t="shared" si="95"/>
        <v>#REF!</v>
      </c>
      <c r="I36" s="693" t="str">
        <f t="shared" si="95"/>
        <v>#REF!</v>
      </c>
      <c r="J36" s="693" t="str">
        <f t="shared" si="95"/>
        <v>#REF!</v>
      </c>
      <c r="K36" s="694" t="str">
        <f t="shared" si="95"/>
        <v>#REF!</v>
      </c>
      <c r="L36" s="692" t="str">
        <f t="shared" ref="L36:T36" si="96">'Passo 02  - Elaboração do PACI'!K38</f>
        <v>#REF!</v>
      </c>
      <c r="M36" s="693" t="str">
        <f t="shared" si="96"/>
        <v>#REF!</v>
      </c>
      <c r="N36" s="693" t="str">
        <f t="shared" si="96"/>
        <v>#REF!</v>
      </c>
      <c r="O36" s="693" t="str">
        <f t="shared" si="96"/>
        <v>#REF!</v>
      </c>
      <c r="P36" s="695" t="str">
        <f t="shared" si="96"/>
        <v>#REF!</v>
      </c>
      <c r="Q36" s="695" t="str">
        <f t="shared" si="96"/>
        <v>#REF!</v>
      </c>
      <c r="R36" s="695" t="str">
        <f t="shared" si="96"/>
        <v>#REF!</v>
      </c>
      <c r="S36" s="696" t="str">
        <f t="shared" si="96"/>
        <v>#REF!</v>
      </c>
      <c r="T36" s="697" t="str">
        <f t="shared" si="96"/>
        <v>#REF!</v>
      </c>
      <c r="U36" s="698" t="str">
        <f>'Passo 04 - Cálculo do Risco Res'!F37</f>
        <v/>
      </c>
      <c r="V36" s="695" t="str">
        <f>'Passo 04 - Cálculo do Risco Res'!G37</f>
        <v/>
      </c>
      <c r="W36" s="695" t="str">
        <f>'Passo 04 - Cálculo do Risco Res'!H37</f>
        <v/>
      </c>
      <c r="X36" s="695" t="str">
        <f>'Passo 04 - Cálculo do Risco Res'!I37</f>
        <v/>
      </c>
      <c r="Y36" s="699" t="str">
        <f>'Passo 04 - Cálculo do Risco Res'!K37</f>
        <v/>
      </c>
      <c r="Z36" s="699" t="str">
        <f>'Passo 04 - Cálculo do Risco Res'!L37</f>
        <v/>
      </c>
      <c r="AA36" s="699" t="str">
        <f>'Passo 04 - Cálculo do Risco Res'!M37</f>
        <v/>
      </c>
      <c r="AB36" s="699" t="str">
        <f>'Passo 04 - Cálculo do Risco Res'!N37</f>
        <v>-</v>
      </c>
      <c r="AC36" s="700" t="str">
        <f>'Passo 04 - Cálculo do Risco Res'!Q37</f>
        <v>-</v>
      </c>
      <c r="AD36" s="95" t="str">
        <f>'Passo 04 - Cálculo do Risco Res'!R37</f>
        <v>-</v>
      </c>
      <c r="AE36" s="701" t="str">
        <f>'Passo 05 - Cálculo do Risco Ine'!Q37</f>
        <v>#REF!</v>
      </c>
      <c r="AF36" s="95" t="str">
        <f>'Passo 05 - Cálculo do Risco Ine'!R37</f>
        <v>#REF!</v>
      </c>
      <c r="AG36" s="701" t="str">
        <f>'Passo 06 - Definição das Respos'!F39</f>
        <v>-</v>
      </c>
      <c r="AH36" s="702" t="str">
        <f>'Passo 06 - Definição das Respos'!G39</f>
        <v>-</v>
      </c>
      <c r="AI36" s="95" t="str">
        <f>'Passo 06 - Definição das Respos'!H39</f>
        <v/>
      </c>
      <c r="AJ36" s="701" t="str">
        <f>'Passo 07 - Plano de Tratamento '!G39</f>
        <v/>
      </c>
      <c r="AK36" s="702" t="str">
        <f>'Passo 07 - Plano de Tratamento '!H39</f>
        <v/>
      </c>
      <c r="AL36" s="702" t="str">
        <f>'Passo 07 - Plano de Tratamento '!I39</f>
        <v/>
      </c>
      <c r="AM36" s="702" t="str">
        <f>'Passo 07 - Plano de Tratamento '!J39</f>
        <v/>
      </c>
      <c r="AN36" s="702" t="str">
        <f>'Passo 07 - Plano de Tratamento '!K39</f>
        <v/>
      </c>
      <c r="AO36" s="702" t="str">
        <f>'Passo 07 - Plano de Tratamento '!L39</f>
        <v/>
      </c>
      <c r="AP36" s="702" t="str">
        <f>'Passo 07 - Plano de Tratamento '!M39</f>
        <v/>
      </c>
      <c r="AQ36" s="703" t="str">
        <f>'Passo 07 - Plano de Tratamento '!N39</f>
        <v>-</v>
      </c>
    </row>
    <row r="37" ht="45.0" customHeight="1">
      <c r="A37" s="689">
        <v>33.0</v>
      </c>
      <c r="B37" s="693"/>
      <c r="C37" s="693"/>
      <c r="D37" s="693"/>
      <c r="E37" s="693" t="str">
        <f t="shared" ref="E37:F37" si="97">'Passo 02  - Elaboração do PACI'!B39</f>
        <v>#REF!</v>
      </c>
      <c r="F37" s="694" t="str">
        <f t="shared" si="97"/>
        <v>#REF!</v>
      </c>
      <c r="G37" s="692" t="str">
        <f t="shared" ref="G37:K37" si="98">'Passo 02  - Elaboração do PACI'!E39</f>
        <v>#REF!</v>
      </c>
      <c r="H37" s="693" t="str">
        <f t="shared" si="98"/>
        <v>#REF!</v>
      </c>
      <c r="I37" s="693" t="str">
        <f t="shared" si="98"/>
        <v>#REF!</v>
      </c>
      <c r="J37" s="693" t="str">
        <f t="shared" si="98"/>
        <v>#REF!</v>
      </c>
      <c r="K37" s="694" t="str">
        <f t="shared" si="98"/>
        <v>#REF!</v>
      </c>
      <c r="L37" s="692" t="str">
        <f t="shared" ref="L37:T37" si="99">'Passo 02  - Elaboração do PACI'!K39</f>
        <v>#REF!</v>
      </c>
      <c r="M37" s="693" t="str">
        <f t="shared" si="99"/>
        <v>#REF!</v>
      </c>
      <c r="N37" s="693" t="str">
        <f t="shared" si="99"/>
        <v>#REF!</v>
      </c>
      <c r="O37" s="693" t="str">
        <f t="shared" si="99"/>
        <v>#REF!</v>
      </c>
      <c r="P37" s="695" t="str">
        <f t="shared" si="99"/>
        <v>#REF!</v>
      </c>
      <c r="Q37" s="695" t="str">
        <f t="shared" si="99"/>
        <v>#REF!</v>
      </c>
      <c r="R37" s="695" t="str">
        <f t="shared" si="99"/>
        <v>#REF!</v>
      </c>
      <c r="S37" s="696" t="str">
        <f t="shared" si="99"/>
        <v>#REF!</v>
      </c>
      <c r="T37" s="697" t="str">
        <f t="shared" si="99"/>
        <v>#REF!</v>
      </c>
      <c r="U37" s="698" t="str">
        <f>'Passo 04 - Cálculo do Risco Res'!F38</f>
        <v/>
      </c>
      <c r="V37" s="695" t="str">
        <f>'Passo 04 - Cálculo do Risco Res'!G38</f>
        <v/>
      </c>
      <c r="W37" s="695" t="str">
        <f>'Passo 04 - Cálculo do Risco Res'!H38</f>
        <v/>
      </c>
      <c r="X37" s="695" t="str">
        <f>'Passo 04 - Cálculo do Risco Res'!I38</f>
        <v/>
      </c>
      <c r="Y37" s="699" t="str">
        <f>'Passo 04 - Cálculo do Risco Res'!K38</f>
        <v/>
      </c>
      <c r="Z37" s="699" t="str">
        <f>'Passo 04 - Cálculo do Risco Res'!L38</f>
        <v/>
      </c>
      <c r="AA37" s="699" t="str">
        <f>'Passo 04 - Cálculo do Risco Res'!M38</f>
        <v/>
      </c>
      <c r="AB37" s="699" t="str">
        <f>'Passo 04 - Cálculo do Risco Res'!N38</f>
        <v>-</v>
      </c>
      <c r="AC37" s="700" t="str">
        <f>'Passo 04 - Cálculo do Risco Res'!Q38</f>
        <v>-</v>
      </c>
      <c r="AD37" s="95" t="str">
        <f>'Passo 04 - Cálculo do Risco Res'!R38</f>
        <v>-</v>
      </c>
      <c r="AE37" s="701" t="str">
        <f>'Passo 05 - Cálculo do Risco Ine'!Q38</f>
        <v>#REF!</v>
      </c>
      <c r="AF37" s="95" t="str">
        <f>'Passo 05 - Cálculo do Risco Ine'!R38</f>
        <v>#REF!</v>
      </c>
      <c r="AG37" s="701" t="str">
        <f>'Passo 06 - Definição das Respos'!F40</f>
        <v>-</v>
      </c>
      <c r="AH37" s="702" t="str">
        <f>'Passo 06 - Definição das Respos'!G40</f>
        <v>-</v>
      </c>
      <c r="AI37" s="95" t="str">
        <f>'Passo 06 - Definição das Respos'!H40</f>
        <v/>
      </c>
      <c r="AJ37" s="701" t="str">
        <f>'Passo 07 - Plano de Tratamento '!G40</f>
        <v/>
      </c>
      <c r="AK37" s="702" t="str">
        <f>'Passo 07 - Plano de Tratamento '!H40</f>
        <v/>
      </c>
      <c r="AL37" s="702" t="str">
        <f>'Passo 07 - Plano de Tratamento '!I40</f>
        <v/>
      </c>
      <c r="AM37" s="702" t="str">
        <f>'Passo 07 - Plano de Tratamento '!J40</f>
        <v/>
      </c>
      <c r="AN37" s="702" t="str">
        <f>'Passo 07 - Plano de Tratamento '!K40</f>
        <v/>
      </c>
      <c r="AO37" s="702" t="str">
        <f>'Passo 07 - Plano de Tratamento '!L40</f>
        <v/>
      </c>
      <c r="AP37" s="702" t="str">
        <f>'Passo 07 - Plano de Tratamento '!M40</f>
        <v/>
      </c>
      <c r="AQ37" s="703" t="str">
        <f>'Passo 07 - Plano de Tratamento '!N40</f>
        <v>-</v>
      </c>
    </row>
    <row r="38" ht="45.0" customHeight="1">
      <c r="A38" s="704">
        <v>34.0</v>
      </c>
      <c r="B38" s="693"/>
      <c r="C38" s="693"/>
      <c r="D38" s="693"/>
      <c r="E38" s="693" t="str">
        <f t="shared" ref="E38:F38" si="100">'Passo 02  - Elaboração do PACI'!B40</f>
        <v>#REF!</v>
      </c>
      <c r="F38" s="694" t="str">
        <f t="shared" si="100"/>
        <v>#REF!</v>
      </c>
      <c r="G38" s="692" t="str">
        <f t="shared" ref="G38:K38" si="101">'Passo 02  - Elaboração do PACI'!E40</f>
        <v>#REF!</v>
      </c>
      <c r="H38" s="693" t="str">
        <f t="shared" si="101"/>
        <v>#REF!</v>
      </c>
      <c r="I38" s="693" t="str">
        <f t="shared" si="101"/>
        <v>#REF!</v>
      </c>
      <c r="J38" s="693" t="str">
        <f t="shared" si="101"/>
        <v>#REF!</v>
      </c>
      <c r="K38" s="694" t="str">
        <f t="shared" si="101"/>
        <v>#REF!</v>
      </c>
      <c r="L38" s="692" t="str">
        <f t="shared" ref="L38:T38" si="102">'Passo 02  - Elaboração do PACI'!K40</f>
        <v>#REF!</v>
      </c>
      <c r="M38" s="693" t="str">
        <f t="shared" si="102"/>
        <v>#REF!</v>
      </c>
      <c r="N38" s="693" t="str">
        <f t="shared" si="102"/>
        <v>#REF!</v>
      </c>
      <c r="O38" s="693" t="str">
        <f t="shared" si="102"/>
        <v>#REF!</v>
      </c>
      <c r="P38" s="695" t="str">
        <f t="shared" si="102"/>
        <v>#REF!</v>
      </c>
      <c r="Q38" s="695" t="str">
        <f t="shared" si="102"/>
        <v>#REF!</v>
      </c>
      <c r="R38" s="695" t="str">
        <f t="shared" si="102"/>
        <v>#REF!</v>
      </c>
      <c r="S38" s="696" t="str">
        <f t="shared" si="102"/>
        <v>#REF!</v>
      </c>
      <c r="T38" s="697" t="str">
        <f t="shared" si="102"/>
        <v>#REF!</v>
      </c>
      <c r="U38" s="698" t="str">
        <f>'Passo 04 - Cálculo do Risco Res'!F39</f>
        <v/>
      </c>
      <c r="V38" s="695" t="str">
        <f>'Passo 04 - Cálculo do Risco Res'!G39</f>
        <v/>
      </c>
      <c r="W38" s="695" t="str">
        <f>'Passo 04 - Cálculo do Risco Res'!H39</f>
        <v/>
      </c>
      <c r="X38" s="695" t="str">
        <f>'Passo 04 - Cálculo do Risco Res'!I39</f>
        <v/>
      </c>
      <c r="Y38" s="699" t="str">
        <f>'Passo 04 - Cálculo do Risco Res'!K39</f>
        <v/>
      </c>
      <c r="Z38" s="699" t="str">
        <f>'Passo 04 - Cálculo do Risco Res'!L39</f>
        <v/>
      </c>
      <c r="AA38" s="699" t="str">
        <f>'Passo 04 - Cálculo do Risco Res'!M39</f>
        <v/>
      </c>
      <c r="AB38" s="699" t="str">
        <f>'Passo 04 - Cálculo do Risco Res'!N39</f>
        <v>-</v>
      </c>
      <c r="AC38" s="700" t="str">
        <f>'Passo 04 - Cálculo do Risco Res'!Q39</f>
        <v>-</v>
      </c>
      <c r="AD38" s="95" t="str">
        <f>'Passo 04 - Cálculo do Risco Res'!R39</f>
        <v>-</v>
      </c>
      <c r="AE38" s="701" t="str">
        <f>'Passo 05 - Cálculo do Risco Ine'!Q39</f>
        <v>#REF!</v>
      </c>
      <c r="AF38" s="95" t="str">
        <f>'Passo 05 - Cálculo do Risco Ine'!R39</f>
        <v>#REF!</v>
      </c>
      <c r="AG38" s="701" t="str">
        <f>'Passo 06 - Definição das Respos'!F41</f>
        <v>-</v>
      </c>
      <c r="AH38" s="702" t="str">
        <f>'Passo 06 - Definição das Respos'!G41</f>
        <v>-</v>
      </c>
      <c r="AI38" s="95" t="str">
        <f>'Passo 06 - Definição das Respos'!H41</f>
        <v/>
      </c>
      <c r="AJ38" s="701" t="str">
        <f>'Passo 07 - Plano de Tratamento '!G41</f>
        <v/>
      </c>
      <c r="AK38" s="702" t="str">
        <f>'Passo 07 - Plano de Tratamento '!H41</f>
        <v/>
      </c>
      <c r="AL38" s="702" t="str">
        <f>'Passo 07 - Plano de Tratamento '!I41</f>
        <v/>
      </c>
      <c r="AM38" s="702" t="str">
        <f>'Passo 07 - Plano de Tratamento '!J41</f>
        <v/>
      </c>
      <c r="AN38" s="702" t="str">
        <f>'Passo 07 - Plano de Tratamento '!K41</f>
        <v/>
      </c>
      <c r="AO38" s="702" t="str">
        <f>'Passo 07 - Plano de Tratamento '!L41</f>
        <v/>
      </c>
      <c r="AP38" s="702" t="str">
        <f>'Passo 07 - Plano de Tratamento '!M41</f>
        <v/>
      </c>
      <c r="AQ38" s="703" t="str">
        <f>'Passo 07 - Plano de Tratamento '!N41</f>
        <v>-</v>
      </c>
    </row>
    <row r="39" ht="45.0" customHeight="1">
      <c r="A39" s="689">
        <v>35.0</v>
      </c>
      <c r="B39" s="693"/>
      <c r="C39" s="693"/>
      <c r="D39" s="693"/>
      <c r="E39" s="693" t="str">
        <f t="shared" ref="E39:F39" si="103">'Passo 02  - Elaboração do PACI'!B41</f>
        <v>#REF!</v>
      </c>
      <c r="F39" s="694" t="str">
        <f t="shared" si="103"/>
        <v>#REF!</v>
      </c>
      <c r="G39" s="692" t="str">
        <f t="shared" ref="G39:K39" si="104">'Passo 02  - Elaboração do PACI'!E41</f>
        <v>#REF!</v>
      </c>
      <c r="H39" s="693" t="str">
        <f t="shared" si="104"/>
        <v>#REF!</v>
      </c>
      <c r="I39" s="693" t="str">
        <f t="shared" si="104"/>
        <v>#REF!</v>
      </c>
      <c r="J39" s="693" t="str">
        <f t="shared" si="104"/>
        <v>#REF!</v>
      </c>
      <c r="K39" s="694" t="str">
        <f t="shared" si="104"/>
        <v>#REF!</v>
      </c>
      <c r="L39" s="692" t="str">
        <f t="shared" ref="L39:T39" si="105">'Passo 02  - Elaboração do PACI'!K41</f>
        <v>#REF!</v>
      </c>
      <c r="M39" s="693" t="str">
        <f t="shared" si="105"/>
        <v>#REF!</v>
      </c>
      <c r="N39" s="693" t="str">
        <f t="shared" si="105"/>
        <v>#REF!</v>
      </c>
      <c r="O39" s="693" t="str">
        <f t="shared" si="105"/>
        <v>#REF!</v>
      </c>
      <c r="P39" s="695" t="str">
        <f t="shared" si="105"/>
        <v>#REF!</v>
      </c>
      <c r="Q39" s="695" t="str">
        <f t="shared" si="105"/>
        <v>#REF!</v>
      </c>
      <c r="R39" s="695" t="str">
        <f t="shared" si="105"/>
        <v>#REF!</v>
      </c>
      <c r="S39" s="696" t="str">
        <f t="shared" si="105"/>
        <v>#REF!</v>
      </c>
      <c r="T39" s="697" t="str">
        <f t="shared" si="105"/>
        <v>#REF!</v>
      </c>
      <c r="U39" s="698" t="str">
        <f>'Passo 04 - Cálculo do Risco Res'!F40</f>
        <v/>
      </c>
      <c r="V39" s="695" t="str">
        <f>'Passo 04 - Cálculo do Risco Res'!G40</f>
        <v/>
      </c>
      <c r="W39" s="695" t="str">
        <f>'Passo 04 - Cálculo do Risco Res'!H40</f>
        <v/>
      </c>
      <c r="X39" s="695" t="str">
        <f>'Passo 04 - Cálculo do Risco Res'!I40</f>
        <v/>
      </c>
      <c r="Y39" s="699" t="str">
        <f>'Passo 04 - Cálculo do Risco Res'!K40</f>
        <v/>
      </c>
      <c r="Z39" s="699" t="str">
        <f>'Passo 04 - Cálculo do Risco Res'!L40</f>
        <v/>
      </c>
      <c r="AA39" s="699" t="str">
        <f>'Passo 04 - Cálculo do Risco Res'!M40</f>
        <v/>
      </c>
      <c r="AB39" s="699" t="str">
        <f>'Passo 04 - Cálculo do Risco Res'!N40</f>
        <v>-</v>
      </c>
      <c r="AC39" s="700" t="str">
        <f>'Passo 04 - Cálculo do Risco Res'!Q40</f>
        <v>-</v>
      </c>
      <c r="AD39" s="95" t="str">
        <f>'Passo 04 - Cálculo do Risco Res'!R40</f>
        <v>-</v>
      </c>
      <c r="AE39" s="701" t="str">
        <f>'Passo 05 - Cálculo do Risco Ine'!Q40</f>
        <v>#REF!</v>
      </c>
      <c r="AF39" s="95" t="str">
        <f>'Passo 05 - Cálculo do Risco Ine'!R40</f>
        <v>#REF!</v>
      </c>
      <c r="AG39" s="701" t="str">
        <f>'Passo 06 - Definição das Respos'!F42</f>
        <v>-</v>
      </c>
      <c r="AH39" s="702" t="str">
        <f>'Passo 06 - Definição das Respos'!G42</f>
        <v>-</v>
      </c>
      <c r="AI39" s="95" t="str">
        <f>'Passo 06 - Definição das Respos'!H42</f>
        <v/>
      </c>
      <c r="AJ39" s="701" t="str">
        <f>'Passo 07 - Plano de Tratamento '!G42</f>
        <v/>
      </c>
      <c r="AK39" s="702" t="str">
        <f>'Passo 07 - Plano de Tratamento '!H42</f>
        <v/>
      </c>
      <c r="AL39" s="702" t="str">
        <f>'Passo 07 - Plano de Tratamento '!I42</f>
        <v/>
      </c>
      <c r="AM39" s="702" t="str">
        <f>'Passo 07 - Plano de Tratamento '!J42</f>
        <v/>
      </c>
      <c r="AN39" s="702" t="str">
        <f>'Passo 07 - Plano de Tratamento '!K42</f>
        <v/>
      </c>
      <c r="AO39" s="702" t="str">
        <f>'Passo 07 - Plano de Tratamento '!L42</f>
        <v/>
      </c>
      <c r="AP39" s="702" t="str">
        <f>'Passo 07 - Plano de Tratamento '!M42</f>
        <v/>
      </c>
      <c r="AQ39" s="703" t="str">
        <f>'Passo 07 - Plano de Tratamento '!N42</f>
        <v>-</v>
      </c>
    </row>
    <row r="40" ht="45.0" customHeight="1">
      <c r="A40" s="704">
        <v>36.0</v>
      </c>
      <c r="B40" s="693"/>
      <c r="C40" s="693"/>
      <c r="D40" s="693"/>
      <c r="E40" s="693" t="str">
        <f t="shared" ref="E40:F40" si="106">'Passo 02  - Elaboração do PACI'!B42</f>
        <v>#REF!</v>
      </c>
      <c r="F40" s="694" t="str">
        <f t="shared" si="106"/>
        <v>#REF!</v>
      </c>
      <c r="G40" s="692" t="str">
        <f t="shared" ref="G40:K40" si="107">'Passo 02  - Elaboração do PACI'!E42</f>
        <v>#REF!</v>
      </c>
      <c r="H40" s="693" t="str">
        <f t="shared" si="107"/>
        <v>#REF!</v>
      </c>
      <c r="I40" s="693" t="str">
        <f t="shared" si="107"/>
        <v>#REF!</v>
      </c>
      <c r="J40" s="693" t="str">
        <f t="shared" si="107"/>
        <v>#REF!</v>
      </c>
      <c r="K40" s="694" t="str">
        <f t="shared" si="107"/>
        <v>#REF!</v>
      </c>
      <c r="L40" s="692" t="str">
        <f t="shared" ref="L40:T40" si="108">'Passo 02  - Elaboração do PACI'!K42</f>
        <v>#REF!</v>
      </c>
      <c r="M40" s="693" t="str">
        <f t="shared" si="108"/>
        <v>#REF!</v>
      </c>
      <c r="N40" s="693" t="str">
        <f t="shared" si="108"/>
        <v>#REF!</v>
      </c>
      <c r="O40" s="693" t="str">
        <f t="shared" si="108"/>
        <v>#REF!</v>
      </c>
      <c r="P40" s="695" t="str">
        <f t="shared" si="108"/>
        <v>#REF!</v>
      </c>
      <c r="Q40" s="695" t="str">
        <f t="shared" si="108"/>
        <v>#REF!</v>
      </c>
      <c r="R40" s="695" t="str">
        <f t="shared" si="108"/>
        <v>#REF!</v>
      </c>
      <c r="S40" s="696" t="str">
        <f t="shared" si="108"/>
        <v>#REF!</v>
      </c>
      <c r="T40" s="697" t="str">
        <f t="shared" si="108"/>
        <v>#REF!</v>
      </c>
      <c r="U40" s="698" t="str">
        <f>'Passo 04 - Cálculo do Risco Res'!F41</f>
        <v/>
      </c>
      <c r="V40" s="695" t="str">
        <f>'Passo 04 - Cálculo do Risco Res'!G41</f>
        <v/>
      </c>
      <c r="W40" s="695" t="str">
        <f>'Passo 04 - Cálculo do Risco Res'!H41</f>
        <v/>
      </c>
      <c r="X40" s="695" t="str">
        <f>'Passo 04 - Cálculo do Risco Res'!I41</f>
        <v/>
      </c>
      <c r="Y40" s="699" t="str">
        <f>'Passo 04 - Cálculo do Risco Res'!K41</f>
        <v/>
      </c>
      <c r="Z40" s="699" t="str">
        <f>'Passo 04 - Cálculo do Risco Res'!L41</f>
        <v/>
      </c>
      <c r="AA40" s="699" t="str">
        <f>'Passo 04 - Cálculo do Risco Res'!M41</f>
        <v/>
      </c>
      <c r="AB40" s="699" t="str">
        <f>'Passo 04 - Cálculo do Risco Res'!N41</f>
        <v>-</v>
      </c>
      <c r="AC40" s="700" t="str">
        <f>'Passo 04 - Cálculo do Risco Res'!Q41</f>
        <v>-</v>
      </c>
      <c r="AD40" s="95" t="str">
        <f>'Passo 04 - Cálculo do Risco Res'!R41</f>
        <v>-</v>
      </c>
      <c r="AE40" s="701" t="str">
        <f>'Passo 05 - Cálculo do Risco Ine'!Q41</f>
        <v>#REF!</v>
      </c>
      <c r="AF40" s="95" t="str">
        <f>'Passo 05 - Cálculo do Risco Ine'!R41</f>
        <v>#REF!</v>
      </c>
      <c r="AG40" s="701" t="str">
        <f>'Passo 06 - Definição das Respos'!F43</f>
        <v>-</v>
      </c>
      <c r="AH40" s="702" t="str">
        <f>'Passo 06 - Definição das Respos'!G43</f>
        <v>-</v>
      </c>
      <c r="AI40" s="95" t="str">
        <f>'Passo 06 - Definição das Respos'!H43</f>
        <v/>
      </c>
      <c r="AJ40" s="701" t="str">
        <f>'Passo 07 - Plano de Tratamento '!G43</f>
        <v/>
      </c>
      <c r="AK40" s="702" t="str">
        <f>'Passo 07 - Plano de Tratamento '!H43</f>
        <v/>
      </c>
      <c r="AL40" s="702" t="str">
        <f>'Passo 07 - Plano de Tratamento '!I43</f>
        <v/>
      </c>
      <c r="AM40" s="702" t="str">
        <f>'Passo 07 - Plano de Tratamento '!J43</f>
        <v/>
      </c>
      <c r="AN40" s="702" t="str">
        <f>'Passo 07 - Plano de Tratamento '!K43</f>
        <v/>
      </c>
      <c r="AO40" s="702" t="str">
        <f>'Passo 07 - Plano de Tratamento '!L43</f>
        <v/>
      </c>
      <c r="AP40" s="702" t="str">
        <f>'Passo 07 - Plano de Tratamento '!M43</f>
        <v/>
      </c>
      <c r="AQ40" s="703" t="str">
        <f>'Passo 07 - Plano de Tratamento '!N43</f>
        <v>-</v>
      </c>
    </row>
    <row r="41" ht="45.0" customHeight="1">
      <c r="A41" s="689">
        <v>37.0</v>
      </c>
      <c r="B41" s="693"/>
      <c r="C41" s="693"/>
      <c r="D41" s="693"/>
      <c r="E41" s="693" t="str">
        <f t="shared" ref="E41:F41" si="109">'Passo 02  - Elaboração do PACI'!B43</f>
        <v>#REF!</v>
      </c>
      <c r="F41" s="694" t="str">
        <f t="shared" si="109"/>
        <v>#REF!</v>
      </c>
      <c r="G41" s="692" t="str">
        <f t="shared" ref="G41:K41" si="110">'Passo 02  - Elaboração do PACI'!E43</f>
        <v>#REF!</v>
      </c>
      <c r="H41" s="693" t="str">
        <f t="shared" si="110"/>
        <v>#REF!</v>
      </c>
      <c r="I41" s="693" t="str">
        <f t="shared" si="110"/>
        <v>#REF!</v>
      </c>
      <c r="J41" s="693" t="str">
        <f t="shared" si="110"/>
        <v>#REF!</v>
      </c>
      <c r="K41" s="694" t="str">
        <f t="shared" si="110"/>
        <v>#REF!</v>
      </c>
      <c r="L41" s="692" t="str">
        <f t="shared" ref="L41:T41" si="111">'Passo 02  - Elaboração do PACI'!K43</f>
        <v>#REF!</v>
      </c>
      <c r="M41" s="693" t="str">
        <f t="shared" si="111"/>
        <v>#REF!</v>
      </c>
      <c r="N41" s="693" t="str">
        <f t="shared" si="111"/>
        <v>#REF!</v>
      </c>
      <c r="O41" s="693" t="str">
        <f t="shared" si="111"/>
        <v>#REF!</v>
      </c>
      <c r="P41" s="695" t="str">
        <f t="shared" si="111"/>
        <v>#REF!</v>
      </c>
      <c r="Q41" s="695" t="str">
        <f t="shared" si="111"/>
        <v>#REF!</v>
      </c>
      <c r="R41" s="695" t="str">
        <f t="shared" si="111"/>
        <v>#REF!</v>
      </c>
      <c r="S41" s="696" t="str">
        <f t="shared" si="111"/>
        <v>#REF!</v>
      </c>
      <c r="T41" s="697" t="str">
        <f t="shared" si="111"/>
        <v>#REF!</v>
      </c>
      <c r="U41" s="698" t="str">
        <f>'Passo 04 - Cálculo do Risco Res'!F42</f>
        <v/>
      </c>
      <c r="V41" s="695" t="str">
        <f>'Passo 04 - Cálculo do Risco Res'!G42</f>
        <v/>
      </c>
      <c r="W41" s="695" t="str">
        <f>'Passo 04 - Cálculo do Risco Res'!H42</f>
        <v/>
      </c>
      <c r="X41" s="695" t="str">
        <f>'Passo 04 - Cálculo do Risco Res'!I42</f>
        <v/>
      </c>
      <c r="Y41" s="699" t="str">
        <f>'Passo 04 - Cálculo do Risco Res'!K42</f>
        <v/>
      </c>
      <c r="Z41" s="699" t="str">
        <f>'Passo 04 - Cálculo do Risco Res'!L42</f>
        <v/>
      </c>
      <c r="AA41" s="699" t="str">
        <f>'Passo 04 - Cálculo do Risco Res'!M42</f>
        <v/>
      </c>
      <c r="AB41" s="699" t="str">
        <f>'Passo 04 - Cálculo do Risco Res'!N42</f>
        <v>-</v>
      </c>
      <c r="AC41" s="700" t="str">
        <f>'Passo 04 - Cálculo do Risco Res'!Q42</f>
        <v>-</v>
      </c>
      <c r="AD41" s="95" t="str">
        <f>'Passo 04 - Cálculo do Risco Res'!R42</f>
        <v>-</v>
      </c>
      <c r="AE41" s="701" t="str">
        <f>'Passo 05 - Cálculo do Risco Ine'!Q42</f>
        <v>#REF!</v>
      </c>
      <c r="AF41" s="95" t="str">
        <f>'Passo 05 - Cálculo do Risco Ine'!R42</f>
        <v>#REF!</v>
      </c>
      <c r="AG41" s="701" t="str">
        <f>'Passo 06 - Definição das Respos'!F44</f>
        <v>-</v>
      </c>
      <c r="AH41" s="702" t="str">
        <f>'Passo 06 - Definição das Respos'!G44</f>
        <v>-</v>
      </c>
      <c r="AI41" s="95" t="str">
        <f>'Passo 06 - Definição das Respos'!H44</f>
        <v/>
      </c>
      <c r="AJ41" s="701" t="str">
        <f>'Passo 07 - Plano de Tratamento '!G44</f>
        <v/>
      </c>
      <c r="AK41" s="702" t="str">
        <f>'Passo 07 - Plano de Tratamento '!H44</f>
        <v/>
      </c>
      <c r="AL41" s="702" t="str">
        <f>'Passo 07 - Plano de Tratamento '!I44</f>
        <v/>
      </c>
      <c r="AM41" s="702" t="str">
        <f>'Passo 07 - Plano de Tratamento '!J44</f>
        <v/>
      </c>
      <c r="AN41" s="702" t="str">
        <f>'Passo 07 - Plano de Tratamento '!K44</f>
        <v/>
      </c>
      <c r="AO41" s="702" t="str">
        <f>'Passo 07 - Plano de Tratamento '!L44</f>
        <v/>
      </c>
      <c r="AP41" s="702" t="str">
        <f>'Passo 07 - Plano de Tratamento '!M44</f>
        <v/>
      </c>
      <c r="AQ41" s="703" t="str">
        <f>'Passo 07 - Plano de Tratamento '!N44</f>
        <v>-</v>
      </c>
    </row>
    <row r="42" ht="45.0" customHeight="1">
      <c r="A42" s="704">
        <v>38.0</v>
      </c>
      <c r="B42" s="693"/>
      <c r="C42" s="693"/>
      <c r="D42" s="693"/>
      <c r="E42" s="693" t="str">
        <f t="shared" ref="E42:F42" si="112">'Passo 02  - Elaboração do PACI'!B44</f>
        <v>#REF!</v>
      </c>
      <c r="F42" s="694" t="str">
        <f t="shared" si="112"/>
        <v>#REF!</v>
      </c>
      <c r="G42" s="692" t="str">
        <f t="shared" ref="G42:K42" si="113">'Passo 02  - Elaboração do PACI'!E44</f>
        <v>#REF!</v>
      </c>
      <c r="H42" s="693" t="str">
        <f t="shared" si="113"/>
        <v>#REF!</v>
      </c>
      <c r="I42" s="693" t="str">
        <f t="shared" si="113"/>
        <v>#REF!</v>
      </c>
      <c r="J42" s="693" t="str">
        <f t="shared" si="113"/>
        <v>#REF!</v>
      </c>
      <c r="K42" s="694" t="str">
        <f t="shared" si="113"/>
        <v>#REF!</v>
      </c>
      <c r="L42" s="692" t="str">
        <f t="shared" ref="L42:T42" si="114">'Passo 02  - Elaboração do PACI'!K44</f>
        <v>#REF!</v>
      </c>
      <c r="M42" s="693" t="str">
        <f t="shared" si="114"/>
        <v>#REF!</v>
      </c>
      <c r="N42" s="693" t="str">
        <f t="shared" si="114"/>
        <v>#REF!</v>
      </c>
      <c r="O42" s="693" t="str">
        <f t="shared" si="114"/>
        <v>#REF!</v>
      </c>
      <c r="P42" s="695" t="str">
        <f t="shared" si="114"/>
        <v>#REF!</v>
      </c>
      <c r="Q42" s="695" t="str">
        <f t="shared" si="114"/>
        <v>#REF!</v>
      </c>
      <c r="R42" s="695" t="str">
        <f t="shared" si="114"/>
        <v>#REF!</v>
      </c>
      <c r="S42" s="696" t="str">
        <f t="shared" si="114"/>
        <v>#REF!</v>
      </c>
      <c r="T42" s="697" t="str">
        <f t="shared" si="114"/>
        <v>#REF!</v>
      </c>
      <c r="U42" s="698" t="str">
        <f>'Passo 04 - Cálculo do Risco Res'!F43</f>
        <v/>
      </c>
      <c r="V42" s="695" t="str">
        <f>'Passo 04 - Cálculo do Risco Res'!G43</f>
        <v/>
      </c>
      <c r="W42" s="695" t="str">
        <f>'Passo 04 - Cálculo do Risco Res'!H43</f>
        <v/>
      </c>
      <c r="X42" s="695" t="str">
        <f>'Passo 04 - Cálculo do Risco Res'!I43</f>
        <v/>
      </c>
      <c r="Y42" s="699" t="str">
        <f>'Passo 04 - Cálculo do Risco Res'!K43</f>
        <v/>
      </c>
      <c r="Z42" s="699" t="str">
        <f>'Passo 04 - Cálculo do Risco Res'!L43</f>
        <v/>
      </c>
      <c r="AA42" s="699" t="str">
        <f>'Passo 04 - Cálculo do Risco Res'!M43</f>
        <v/>
      </c>
      <c r="AB42" s="699" t="str">
        <f>'Passo 04 - Cálculo do Risco Res'!N43</f>
        <v>-</v>
      </c>
      <c r="AC42" s="700" t="str">
        <f>'Passo 04 - Cálculo do Risco Res'!Q43</f>
        <v>-</v>
      </c>
      <c r="AD42" s="95" t="str">
        <f>'Passo 04 - Cálculo do Risco Res'!R43</f>
        <v>-</v>
      </c>
      <c r="AE42" s="701" t="str">
        <f>'Passo 05 - Cálculo do Risco Ine'!Q43</f>
        <v>#REF!</v>
      </c>
      <c r="AF42" s="95" t="str">
        <f>'Passo 05 - Cálculo do Risco Ine'!R43</f>
        <v>#REF!</v>
      </c>
      <c r="AG42" s="701" t="str">
        <f>'Passo 06 - Definição das Respos'!F45</f>
        <v>-</v>
      </c>
      <c r="AH42" s="702" t="str">
        <f>'Passo 06 - Definição das Respos'!G45</f>
        <v>-</v>
      </c>
      <c r="AI42" s="95" t="str">
        <f>'Passo 06 - Definição das Respos'!H45</f>
        <v/>
      </c>
      <c r="AJ42" s="701" t="str">
        <f>'Passo 07 - Plano de Tratamento '!G45</f>
        <v/>
      </c>
      <c r="AK42" s="702" t="str">
        <f>'Passo 07 - Plano de Tratamento '!H45</f>
        <v/>
      </c>
      <c r="AL42" s="702" t="str">
        <f>'Passo 07 - Plano de Tratamento '!I45</f>
        <v/>
      </c>
      <c r="AM42" s="702" t="str">
        <f>'Passo 07 - Plano de Tratamento '!J45</f>
        <v/>
      </c>
      <c r="AN42" s="702" t="str">
        <f>'Passo 07 - Plano de Tratamento '!K45</f>
        <v/>
      </c>
      <c r="AO42" s="702" t="str">
        <f>'Passo 07 - Plano de Tratamento '!L45</f>
        <v/>
      </c>
      <c r="AP42" s="702" t="str">
        <f>'Passo 07 - Plano de Tratamento '!M45</f>
        <v/>
      </c>
      <c r="AQ42" s="703" t="str">
        <f>'Passo 07 - Plano de Tratamento '!N45</f>
        <v>-</v>
      </c>
    </row>
    <row r="43" ht="45.0" customHeight="1">
      <c r="A43" s="689">
        <v>39.0</v>
      </c>
      <c r="B43" s="693"/>
      <c r="C43" s="693"/>
      <c r="D43" s="693"/>
      <c r="E43" s="693" t="str">
        <f t="shared" ref="E43:F43" si="115">'Passo 02  - Elaboração do PACI'!B45</f>
        <v>#REF!</v>
      </c>
      <c r="F43" s="694" t="str">
        <f t="shared" si="115"/>
        <v>#REF!</v>
      </c>
      <c r="G43" s="692" t="str">
        <f t="shared" ref="G43:K43" si="116">'Passo 02  - Elaboração do PACI'!E45</f>
        <v>#REF!</v>
      </c>
      <c r="H43" s="693" t="str">
        <f t="shared" si="116"/>
        <v>#REF!</v>
      </c>
      <c r="I43" s="693" t="str">
        <f t="shared" si="116"/>
        <v>#REF!</v>
      </c>
      <c r="J43" s="693" t="str">
        <f t="shared" si="116"/>
        <v>#REF!</v>
      </c>
      <c r="K43" s="694" t="str">
        <f t="shared" si="116"/>
        <v>#REF!</v>
      </c>
      <c r="L43" s="692" t="str">
        <f t="shared" ref="L43:T43" si="117">'Passo 02  - Elaboração do PACI'!K45</f>
        <v>#REF!</v>
      </c>
      <c r="M43" s="693" t="str">
        <f t="shared" si="117"/>
        <v>#REF!</v>
      </c>
      <c r="N43" s="693" t="str">
        <f t="shared" si="117"/>
        <v>#REF!</v>
      </c>
      <c r="O43" s="693" t="str">
        <f t="shared" si="117"/>
        <v>#REF!</v>
      </c>
      <c r="P43" s="695" t="str">
        <f t="shared" si="117"/>
        <v>#REF!</v>
      </c>
      <c r="Q43" s="695" t="str">
        <f t="shared" si="117"/>
        <v>#REF!</v>
      </c>
      <c r="R43" s="695" t="str">
        <f t="shared" si="117"/>
        <v>#REF!</v>
      </c>
      <c r="S43" s="696" t="str">
        <f t="shared" si="117"/>
        <v>#REF!</v>
      </c>
      <c r="T43" s="697" t="str">
        <f t="shared" si="117"/>
        <v>#REF!</v>
      </c>
      <c r="U43" s="698" t="str">
        <f>'Passo 04 - Cálculo do Risco Res'!F44</f>
        <v/>
      </c>
      <c r="V43" s="695" t="str">
        <f>'Passo 04 - Cálculo do Risco Res'!G44</f>
        <v/>
      </c>
      <c r="W43" s="695" t="str">
        <f>'Passo 04 - Cálculo do Risco Res'!H44</f>
        <v/>
      </c>
      <c r="X43" s="695" t="str">
        <f>'Passo 04 - Cálculo do Risco Res'!I44</f>
        <v/>
      </c>
      <c r="Y43" s="699" t="str">
        <f>'Passo 04 - Cálculo do Risco Res'!K44</f>
        <v/>
      </c>
      <c r="Z43" s="699" t="str">
        <f>'Passo 04 - Cálculo do Risco Res'!L44</f>
        <v/>
      </c>
      <c r="AA43" s="699" t="str">
        <f>'Passo 04 - Cálculo do Risco Res'!M44</f>
        <v/>
      </c>
      <c r="AB43" s="699" t="str">
        <f>'Passo 04 - Cálculo do Risco Res'!N44</f>
        <v>-</v>
      </c>
      <c r="AC43" s="700" t="str">
        <f>'Passo 04 - Cálculo do Risco Res'!Q44</f>
        <v>-</v>
      </c>
      <c r="AD43" s="95" t="str">
        <f>'Passo 04 - Cálculo do Risco Res'!R44</f>
        <v>-</v>
      </c>
      <c r="AE43" s="701" t="str">
        <f>'Passo 05 - Cálculo do Risco Ine'!Q44</f>
        <v>#REF!</v>
      </c>
      <c r="AF43" s="95" t="str">
        <f>'Passo 05 - Cálculo do Risco Ine'!R44</f>
        <v>#REF!</v>
      </c>
      <c r="AG43" s="701" t="str">
        <f>'Passo 06 - Definição das Respos'!F46</f>
        <v>-</v>
      </c>
      <c r="AH43" s="702" t="str">
        <f>'Passo 06 - Definição das Respos'!G46</f>
        <v>-</v>
      </c>
      <c r="AI43" s="95" t="str">
        <f>'Passo 06 - Definição das Respos'!H46</f>
        <v/>
      </c>
      <c r="AJ43" s="701" t="str">
        <f>'Passo 07 - Plano de Tratamento '!G46</f>
        <v/>
      </c>
      <c r="AK43" s="702" t="str">
        <f>'Passo 07 - Plano de Tratamento '!H46</f>
        <v/>
      </c>
      <c r="AL43" s="702" t="str">
        <f>'Passo 07 - Plano de Tratamento '!I46</f>
        <v/>
      </c>
      <c r="AM43" s="702" t="str">
        <f>'Passo 07 - Plano de Tratamento '!J46</f>
        <v/>
      </c>
      <c r="AN43" s="702" t="str">
        <f>'Passo 07 - Plano de Tratamento '!K46</f>
        <v/>
      </c>
      <c r="AO43" s="702" t="str">
        <f>'Passo 07 - Plano de Tratamento '!L46</f>
        <v/>
      </c>
      <c r="AP43" s="702" t="str">
        <f>'Passo 07 - Plano de Tratamento '!M46</f>
        <v/>
      </c>
      <c r="AQ43" s="703" t="str">
        <f>'Passo 07 - Plano de Tratamento '!N46</f>
        <v>-</v>
      </c>
    </row>
    <row r="44" ht="45.0" customHeight="1">
      <c r="A44" s="704">
        <v>40.0</v>
      </c>
      <c r="B44" s="693"/>
      <c r="C44" s="693"/>
      <c r="D44" s="693"/>
      <c r="E44" s="693" t="str">
        <f t="shared" ref="E44:F44" si="118">'Passo 02  - Elaboração do PACI'!B46</f>
        <v>#REF!</v>
      </c>
      <c r="F44" s="694" t="str">
        <f t="shared" si="118"/>
        <v>#REF!</v>
      </c>
      <c r="G44" s="692" t="str">
        <f t="shared" ref="G44:K44" si="119">'Passo 02  - Elaboração do PACI'!E46</f>
        <v>#REF!</v>
      </c>
      <c r="H44" s="693" t="str">
        <f t="shared" si="119"/>
        <v>#REF!</v>
      </c>
      <c r="I44" s="693" t="str">
        <f t="shared" si="119"/>
        <v>#REF!</v>
      </c>
      <c r="J44" s="693" t="str">
        <f t="shared" si="119"/>
        <v>#REF!</v>
      </c>
      <c r="K44" s="694" t="str">
        <f t="shared" si="119"/>
        <v>#REF!</v>
      </c>
      <c r="L44" s="692" t="str">
        <f t="shared" ref="L44:T44" si="120">'Passo 02  - Elaboração do PACI'!K46</f>
        <v>#REF!</v>
      </c>
      <c r="M44" s="693" t="str">
        <f t="shared" si="120"/>
        <v>#REF!</v>
      </c>
      <c r="N44" s="693" t="str">
        <f t="shared" si="120"/>
        <v>#REF!</v>
      </c>
      <c r="O44" s="693" t="str">
        <f t="shared" si="120"/>
        <v>#REF!</v>
      </c>
      <c r="P44" s="695" t="str">
        <f t="shared" si="120"/>
        <v>#REF!</v>
      </c>
      <c r="Q44" s="695" t="str">
        <f t="shared" si="120"/>
        <v>#REF!</v>
      </c>
      <c r="R44" s="695" t="str">
        <f t="shared" si="120"/>
        <v>#REF!</v>
      </c>
      <c r="S44" s="696" t="str">
        <f t="shared" si="120"/>
        <v>#REF!</v>
      </c>
      <c r="T44" s="697" t="str">
        <f t="shared" si="120"/>
        <v>#REF!</v>
      </c>
      <c r="U44" s="698" t="str">
        <f>'Passo 04 - Cálculo do Risco Res'!F45</f>
        <v/>
      </c>
      <c r="V44" s="695" t="str">
        <f>'Passo 04 - Cálculo do Risco Res'!G45</f>
        <v/>
      </c>
      <c r="W44" s="695" t="str">
        <f>'Passo 04 - Cálculo do Risco Res'!H45</f>
        <v/>
      </c>
      <c r="X44" s="695" t="str">
        <f>'Passo 04 - Cálculo do Risco Res'!I45</f>
        <v/>
      </c>
      <c r="Y44" s="699" t="str">
        <f>'Passo 04 - Cálculo do Risco Res'!K45</f>
        <v/>
      </c>
      <c r="Z44" s="699" t="str">
        <f>'Passo 04 - Cálculo do Risco Res'!L45</f>
        <v/>
      </c>
      <c r="AA44" s="699" t="str">
        <f>'Passo 04 - Cálculo do Risco Res'!M45</f>
        <v/>
      </c>
      <c r="AB44" s="699" t="str">
        <f>'Passo 04 - Cálculo do Risco Res'!N45</f>
        <v>-</v>
      </c>
      <c r="AC44" s="700" t="str">
        <f>'Passo 04 - Cálculo do Risco Res'!Q45</f>
        <v>-</v>
      </c>
      <c r="AD44" s="95" t="str">
        <f>'Passo 04 - Cálculo do Risco Res'!R45</f>
        <v>-</v>
      </c>
      <c r="AE44" s="701" t="str">
        <f>'Passo 05 - Cálculo do Risco Ine'!Q45</f>
        <v>#REF!</v>
      </c>
      <c r="AF44" s="95" t="str">
        <f>'Passo 05 - Cálculo do Risco Ine'!R45</f>
        <v>#REF!</v>
      </c>
      <c r="AG44" s="701" t="str">
        <f>'Passo 06 - Definição das Respos'!F47</f>
        <v>-</v>
      </c>
      <c r="AH44" s="702" t="str">
        <f>'Passo 06 - Definição das Respos'!G47</f>
        <v>-</v>
      </c>
      <c r="AI44" s="95" t="str">
        <f>'Passo 06 - Definição das Respos'!H47</f>
        <v/>
      </c>
      <c r="AJ44" s="701" t="str">
        <f>'Passo 07 - Plano de Tratamento '!G47</f>
        <v/>
      </c>
      <c r="AK44" s="702" t="str">
        <f>'Passo 07 - Plano de Tratamento '!H47</f>
        <v/>
      </c>
      <c r="AL44" s="702" t="str">
        <f>'Passo 07 - Plano de Tratamento '!I47</f>
        <v/>
      </c>
      <c r="AM44" s="702" t="str">
        <f>'Passo 07 - Plano de Tratamento '!J47</f>
        <v/>
      </c>
      <c r="AN44" s="702" t="str">
        <f>'Passo 07 - Plano de Tratamento '!K47</f>
        <v/>
      </c>
      <c r="AO44" s="702" t="str">
        <f>'Passo 07 - Plano de Tratamento '!L47</f>
        <v/>
      </c>
      <c r="AP44" s="702" t="str">
        <f>'Passo 07 - Plano de Tratamento '!M47</f>
        <v/>
      </c>
      <c r="AQ44" s="703" t="str">
        <f>'Passo 07 - Plano de Tratamento '!N47</f>
        <v>-</v>
      </c>
    </row>
    <row r="45" ht="45.0" customHeight="1">
      <c r="A45" s="689">
        <v>41.0</v>
      </c>
      <c r="B45" s="693"/>
      <c r="C45" s="693"/>
      <c r="D45" s="693"/>
      <c r="E45" s="693" t="str">
        <f t="shared" ref="E45:F45" si="121">'Passo 02  - Elaboração do PACI'!B47</f>
        <v>#REF!</v>
      </c>
      <c r="F45" s="694" t="str">
        <f t="shared" si="121"/>
        <v>#REF!</v>
      </c>
      <c r="G45" s="692" t="str">
        <f t="shared" ref="G45:K45" si="122">'Passo 02  - Elaboração do PACI'!E47</f>
        <v>#REF!</v>
      </c>
      <c r="H45" s="693" t="str">
        <f t="shared" si="122"/>
        <v>#REF!</v>
      </c>
      <c r="I45" s="693" t="str">
        <f t="shared" si="122"/>
        <v>#REF!</v>
      </c>
      <c r="J45" s="693" t="str">
        <f t="shared" si="122"/>
        <v>#REF!</v>
      </c>
      <c r="K45" s="694" t="str">
        <f t="shared" si="122"/>
        <v>#REF!</v>
      </c>
      <c r="L45" s="692" t="str">
        <f t="shared" ref="L45:T45" si="123">'Passo 02  - Elaboração do PACI'!K47</f>
        <v>#REF!</v>
      </c>
      <c r="M45" s="693" t="str">
        <f t="shared" si="123"/>
        <v>#REF!</v>
      </c>
      <c r="N45" s="693" t="str">
        <f t="shared" si="123"/>
        <v>#REF!</v>
      </c>
      <c r="O45" s="693" t="str">
        <f t="shared" si="123"/>
        <v>#REF!</v>
      </c>
      <c r="P45" s="695" t="str">
        <f t="shared" si="123"/>
        <v>#REF!</v>
      </c>
      <c r="Q45" s="695" t="str">
        <f t="shared" si="123"/>
        <v>#REF!</v>
      </c>
      <c r="R45" s="695" t="str">
        <f t="shared" si="123"/>
        <v>#REF!</v>
      </c>
      <c r="S45" s="696" t="str">
        <f t="shared" si="123"/>
        <v>#REF!</v>
      </c>
      <c r="T45" s="697" t="str">
        <f t="shared" si="123"/>
        <v>#REF!</v>
      </c>
      <c r="U45" s="698" t="str">
        <f>'Passo 04 - Cálculo do Risco Res'!F46</f>
        <v/>
      </c>
      <c r="V45" s="695" t="str">
        <f>'Passo 04 - Cálculo do Risco Res'!G46</f>
        <v/>
      </c>
      <c r="W45" s="695" t="str">
        <f>'Passo 04 - Cálculo do Risco Res'!H46</f>
        <v/>
      </c>
      <c r="X45" s="695" t="str">
        <f>'Passo 04 - Cálculo do Risco Res'!I46</f>
        <v/>
      </c>
      <c r="Y45" s="699" t="str">
        <f>'Passo 04 - Cálculo do Risco Res'!K46</f>
        <v/>
      </c>
      <c r="Z45" s="699" t="str">
        <f>'Passo 04 - Cálculo do Risco Res'!L46</f>
        <v/>
      </c>
      <c r="AA45" s="699" t="str">
        <f>'Passo 04 - Cálculo do Risco Res'!M46</f>
        <v/>
      </c>
      <c r="AB45" s="699" t="str">
        <f>'Passo 04 - Cálculo do Risco Res'!N46</f>
        <v>-</v>
      </c>
      <c r="AC45" s="700" t="str">
        <f>'Passo 04 - Cálculo do Risco Res'!Q46</f>
        <v>-</v>
      </c>
      <c r="AD45" s="95" t="str">
        <f>'Passo 04 - Cálculo do Risco Res'!R46</f>
        <v>-</v>
      </c>
      <c r="AE45" s="701" t="str">
        <f>'Passo 05 - Cálculo do Risco Ine'!Q46</f>
        <v>#REF!</v>
      </c>
      <c r="AF45" s="95" t="str">
        <f>'Passo 05 - Cálculo do Risco Ine'!R46</f>
        <v>#REF!</v>
      </c>
      <c r="AG45" s="701" t="str">
        <f>'Passo 06 - Definição das Respos'!F48</f>
        <v>-</v>
      </c>
      <c r="AH45" s="702" t="str">
        <f>'Passo 06 - Definição das Respos'!G48</f>
        <v>-</v>
      </c>
      <c r="AI45" s="95" t="str">
        <f>'Passo 06 - Definição das Respos'!H48</f>
        <v/>
      </c>
      <c r="AJ45" s="701" t="str">
        <f>'Passo 07 - Plano de Tratamento '!G48</f>
        <v/>
      </c>
      <c r="AK45" s="702" t="str">
        <f>'Passo 07 - Plano de Tratamento '!H48</f>
        <v/>
      </c>
      <c r="AL45" s="702" t="str">
        <f>'Passo 07 - Plano de Tratamento '!I48</f>
        <v/>
      </c>
      <c r="AM45" s="702" t="str">
        <f>'Passo 07 - Plano de Tratamento '!J48</f>
        <v/>
      </c>
      <c r="AN45" s="702" t="str">
        <f>'Passo 07 - Plano de Tratamento '!K48</f>
        <v/>
      </c>
      <c r="AO45" s="702" t="str">
        <f>'Passo 07 - Plano de Tratamento '!L48</f>
        <v/>
      </c>
      <c r="AP45" s="702" t="str">
        <f>'Passo 07 - Plano de Tratamento '!M48</f>
        <v/>
      </c>
      <c r="AQ45" s="703" t="str">
        <f>'Passo 07 - Plano de Tratamento '!N48</f>
        <v>-</v>
      </c>
    </row>
    <row r="46" ht="45.0" customHeight="1">
      <c r="A46" s="704">
        <v>42.0</v>
      </c>
      <c r="B46" s="693"/>
      <c r="C46" s="693"/>
      <c r="D46" s="693"/>
      <c r="E46" s="693" t="str">
        <f t="shared" ref="E46:F46" si="124">'Passo 02  - Elaboração do PACI'!B48</f>
        <v>#REF!</v>
      </c>
      <c r="F46" s="694" t="str">
        <f t="shared" si="124"/>
        <v>#REF!</v>
      </c>
      <c r="G46" s="692" t="str">
        <f t="shared" ref="G46:K46" si="125">'Passo 02  - Elaboração do PACI'!E48</f>
        <v>#REF!</v>
      </c>
      <c r="H46" s="693" t="str">
        <f t="shared" si="125"/>
        <v>#REF!</v>
      </c>
      <c r="I46" s="693" t="str">
        <f t="shared" si="125"/>
        <v>#REF!</v>
      </c>
      <c r="J46" s="693" t="str">
        <f t="shared" si="125"/>
        <v>#REF!</v>
      </c>
      <c r="K46" s="694" t="str">
        <f t="shared" si="125"/>
        <v>#REF!</v>
      </c>
      <c r="L46" s="692" t="str">
        <f t="shared" ref="L46:T46" si="126">'Passo 02  - Elaboração do PACI'!K48</f>
        <v>#REF!</v>
      </c>
      <c r="M46" s="693" t="str">
        <f t="shared" si="126"/>
        <v>#REF!</v>
      </c>
      <c r="N46" s="693" t="str">
        <f t="shared" si="126"/>
        <v>#REF!</v>
      </c>
      <c r="O46" s="693" t="str">
        <f t="shared" si="126"/>
        <v>#REF!</v>
      </c>
      <c r="P46" s="695" t="str">
        <f t="shared" si="126"/>
        <v>#REF!</v>
      </c>
      <c r="Q46" s="695" t="str">
        <f t="shared" si="126"/>
        <v>#REF!</v>
      </c>
      <c r="R46" s="695" t="str">
        <f t="shared" si="126"/>
        <v>#REF!</v>
      </c>
      <c r="S46" s="696" t="str">
        <f t="shared" si="126"/>
        <v>#REF!</v>
      </c>
      <c r="T46" s="697" t="str">
        <f t="shared" si="126"/>
        <v>#REF!</v>
      </c>
      <c r="U46" s="698" t="str">
        <f>'Passo 04 - Cálculo do Risco Res'!F47</f>
        <v/>
      </c>
      <c r="V46" s="695" t="str">
        <f>'Passo 04 - Cálculo do Risco Res'!G47</f>
        <v/>
      </c>
      <c r="W46" s="695" t="str">
        <f>'Passo 04 - Cálculo do Risco Res'!H47</f>
        <v/>
      </c>
      <c r="X46" s="695" t="str">
        <f>'Passo 04 - Cálculo do Risco Res'!I47</f>
        <v/>
      </c>
      <c r="Y46" s="699" t="str">
        <f>'Passo 04 - Cálculo do Risco Res'!K47</f>
        <v/>
      </c>
      <c r="Z46" s="699" t="str">
        <f>'Passo 04 - Cálculo do Risco Res'!L47</f>
        <v/>
      </c>
      <c r="AA46" s="699" t="str">
        <f>'Passo 04 - Cálculo do Risco Res'!M47</f>
        <v/>
      </c>
      <c r="AB46" s="699" t="str">
        <f>'Passo 04 - Cálculo do Risco Res'!N47</f>
        <v>-</v>
      </c>
      <c r="AC46" s="700" t="str">
        <f>'Passo 04 - Cálculo do Risco Res'!Q47</f>
        <v>-</v>
      </c>
      <c r="AD46" s="95" t="str">
        <f>'Passo 04 - Cálculo do Risco Res'!R47</f>
        <v>-</v>
      </c>
      <c r="AE46" s="701" t="str">
        <f>'Passo 05 - Cálculo do Risco Ine'!Q47</f>
        <v>#REF!</v>
      </c>
      <c r="AF46" s="95" t="str">
        <f>'Passo 05 - Cálculo do Risco Ine'!R47</f>
        <v>#REF!</v>
      </c>
      <c r="AG46" s="701" t="str">
        <f>'Passo 06 - Definição das Respos'!F49</f>
        <v>-</v>
      </c>
      <c r="AH46" s="702" t="str">
        <f>'Passo 06 - Definição das Respos'!G49</f>
        <v>-</v>
      </c>
      <c r="AI46" s="95" t="str">
        <f>'Passo 06 - Definição das Respos'!H49</f>
        <v/>
      </c>
      <c r="AJ46" s="701" t="str">
        <f>'Passo 07 - Plano de Tratamento '!G49</f>
        <v/>
      </c>
      <c r="AK46" s="702" t="str">
        <f>'Passo 07 - Plano de Tratamento '!H49</f>
        <v/>
      </c>
      <c r="AL46" s="702" t="str">
        <f>'Passo 07 - Plano de Tratamento '!I49</f>
        <v/>
      </c>
      <c r="AM46" s="702" t="str">
        <f>'Passo 07 - Plano de Tratamento '!J49</f>
        <v/>
      </c>
      <c r="AN46" s="702" t="str">
        <f>'Passo 07 - Plano de Tratamento '!K49</f>
        <v/>
      </c>
      <c r="AO46" s="702" t="str">
        <f>'Passo 07 - Plano de Tratamento '!L49</f>
        <v/>
      </c>
      <c r="AP46" s="702" t="str">
        <f>'Passo 07 - Plano de Tratamento '!M49</f>
        <v/>
      </c>
      <c r="AQ46" s="703" t="str">
        <f>'Passo 07 - Plano de Tratamento '!N49</f>
        <v>-</v>
      </c>
    </row>
    <row r="47" ht="45.0" customHeight="1">
      <c r="A47" s="689">
        <v>43.0</v>
      </c>
      <c r="B47" s="693"/>
      <c r="C47" s="693"/>
      <c r="D47" s="693"/>
      <c r="E47" s="693" t="str">
        <f t="shared" ref="E47:F47" si="127">'Passo 02  - Elaboração do PACI'!B49</f>
        <v>#REF!</v>
      </c>
      <c r="F47" s="694" t="str">
        <f t="shared" si="127"/>
        <v>#REF!</v>
      </c>
      <c r="G47" s="692" t="str">
        <f t="shared" ref="G47:K47" si="128">'Passo 02  - Elaboração do PACI'!E49</f>
        <v>#REF!</v>
      </c>
      <c r="H47" s="693" t="str">
        <f t="shared" si="128"/>
        <v>#REF!</v>
      </c>
      <c r="I47" s="693" t="str">
        <f t="shared" si="128"/>
        <v>#REF!</v>
      </c>
      <c r="J47" s="693" t="str">
        <f t="shared" si="128"/>
        <v>#REF!</v>
      </c>
      <c r="K47" s="694" t="str">
        <f t="shared" si="128"/>
        <v>#REF!</v>
      </c>
      <c r="L47" s="692" t="str">
        <f t="shared" ref="L47:T47" si="129">'Passo 02  - Elaboração do PACI'!K49</f>
        <v>#REF!</v>
      </c>
      <c r="M47" s="693" t="str">
        <f t="shared" si="129"/>
        <v>#REF!</v>
      </c>
      <c r="N47" s="693" t="str">
        <f t="shared" si="129"/>
        <v>#REF!</v>
      </c>
      <c r="O47" s="693" t="str">
        <f t="shared" si="129"/>
        <v>#REF!</v>
      </c>
      <c r="P47" s="695" t="str">
        <f t="shared" si="129"/>
        <v>#REF!</v>
      </c>
      <c r="Q47" s="695" t="str">
        <f t="shared" si="129"/>
        <v>#REF!</v>
      </c>
      <c r="R47" s="695" t="str">
        <f t="shared" si="129"/>
        <v>#REF!</v>
      </c>
      <c r="S47" s="696" t="str">
        <f t="shared" si="129"/>
        <v>#REF!</v>
      </c>
      <c r="T47" s="697" t="str">
        <f t="shared" si="129"/>
        <v>#REF!</v>
      </c>
      <c r="U47" s="698" t="str">
        <f>'Passo 04 - Cálculo do Risco Res'!F48</f>
        <v/>
      </c>
      <c r="V47" s="695" t="str">
        <f>'Passo 04 - Cálculo do Risco Res'!G48</f>
        <v/>
      </c>
      <c r="W47" s="695" t="str">
        <f>'Passo 04 - Cálculo do Risco Res'!H48</f>
        <v/>
      </c>
      <c r="X47" s="695" t="str">
        <f>'Passo 04 - Cálculo do Risco Res'!I48</f>
        <v/>
      </c>
      <c r="Y47" s="699" t="str">
        <f>'Passo 04 - Cálculo do Risco Res'!K48</f>
        <v/>
      </c>
      <c r="Z47" s="699" t="str">
        <f>'Passo 04 - Cálculo do Risco Res'!L48</f>
        <v/>
      </c>
      <c r="AA47" s="699" t="str">
        <f>'Passo 04 - Cálculo do Risco Res'!M48</f>
        <v/>
      </c>
      <c r="AB47" s="699" t="str">
        <f>'Passo 04 - Cálculo do Risco Res'!N48</f>
        <v>-</v>
      </c>
      <c r="AC47" s="700" t="str">
        <f>'Passo 04 - Cálculo do Risco Res'!Q48</f>
        <v>-</v>
      </c>
      <c r="AD47" s="95" t="str">
        <f>'Passo 04 - Cálculo do Risco Res'!R48</f>
        <v>-</v>
      </c>
      <c r="AE47" s="701" t="str">
        <f>'Passo 05 - Cálculo do Risco Ine'!Q48</f>
        <v>#REF!</v>
      </c>
      <c r="AF47" s="95" t="str">
        <f>'Passo 05 - Cálculo do Risco Ine'!R48</f>
        <v>#REF!</v>
      </c>
      <c r="AG47" s="701" t="str">
        <f>'Passo 06 - Definição das Respos'!F50</f>
        <v>-</v>
      </c>
      <c r="AH47" s="702" t="str">
        <f>'Passo 06 - Definição das Respos'!G50</f>
        <v>-</v>
      </c>
      <c r="AI47" s="95" t="str">
        <f>'Passo 06 - Definição das Respos'!H50</f>
        <v/>
      </c>
      <c r="AJ47" s="701" t="str">
        <f>'Passo 07 - Plano de Tratamento '!G50</f>
        <v/>
      </c>
      <c r="AK47" s="702" t="str">
        <f>'Passo 07 - Plano de Tratamento '!H50</f>
        <v/>
      </c>
      <c r="AL47" s="702" t="str">
        <f>'Passo 07 - Plano de Tratamento '!I50</f>
        <v/>
      </c>
      <c r="AM47" s="702" t="str">
        <f>'Passo 07 - Plano de Tratamento '!J50</f>
        <v/>
      </c>
      <c r="AN47" s="702" t="str">
        <f>'Passo 07 - Plano de Tratamento '!K50</f>
        <v/>
      </c>
      <c r="AO47" s="702" t="str">
        <f>'Passo 07 - Plano de Tratamento '!L50</f>
        <v/>
      </c>
      <c r="AP47" s="702" t="str">
        <f>'Passo 07 - Plano de Tratamento '!M50</f>
        <v/>
      </c>
      <c r="AQ47" s="703" t="str">
        <f>'Passo 07 - Plano de Tratamento '!N50</f>
        <v>-</v>
      </c>
    </row>
    <row r="48" ht="45.0" customHeight="1">
      <c r="A48" s="704">
        <v>44.0</v>
      </c>
      <c r="B48" s="693"/>
      <c r="C48" s="693"/>
      <c r="D48" s="693"/>
      <c r="E48" s="693" t="str">
        <f t="shared" ref="E48:F48" si="130">'Passo 02  - Elaboração do PACI'!B50</f>
        <v>#REF!</v>
      </c>
      <c r="F48" s="694" t="str">
        <f t="shared" si="130"/>
        <v>#REF!</v>
      </c>
      <c r="G48" s="692" t="str">
        <f t="shared" ref="G48:K48" si="131">'Passo 02  - Elaboração do PACI'!E50</f>
        <v>#REF!</v>
      </c>
      <c r="H48" s="693" t="str">
        <f t="shared" si="131"/>
        <v>#REF!</v>
      </c>
      <c r="I48" s="693" t="str">
        <f t="shared" si="131"/>
        <v>#REF!</v>
      </c>
      <c r="J48" s="693" t="str">
        <f t="shared" si="131"/>
        <v>#REF!</v>
      </c>
      <c r="K48" s="694" t="str">
        <f t="shared" si="131"/>
        <v>#REF!</v>
      </c>
      <c r="L48" s="692" t="str">
        <f t="shared" ref="L48:T48" si="132">'Passo 02  - Elaboração do PACI'!K50</f>
        <v>#REF!</v>
      </c>
      <c r="M48" s="693" t="str">
        <f t="shared" si="132"/>
        <v>#REF!</v>
      </c>
      <c r="N48" s="693" t="str">
        <f t="shared" si="132"/>
        <v>#REF!</v>
      </c>
      <c r="O48" s="693" t="str">
        <f t="shared" si="132"/>
        <v>#REF!</v>
      </c>
      <c r="P48" s="695" t="str">
        <f t="shared" si="132"/>
        <v>#REF!</v>
      </c>
      <c r="Q48" s="695" t="str">
        <f t="shared" si="132"/>
        <v>#REF!</v>
      </c>
      <c r="R48" s="695" t="str">
        <f t="shared" si="132"/>
        <v>#REF!</v>
      </c>
      <c r="S48" s="696" t="str">
        <f t="shared" si="132"/>
        <v>#REF!</v>
      </c>
      <c r="T48" s="697" t="str">
        <f t="shared" si="132"/>
        <v>#REF!</v>
      </c>
      <c r="U48" s="698" t="str">
        <f>'Passo 04 - Cálculo do Risco Res'!F49</f>
        <v/>
      </c>
      <c r="V48" s="695" t="str">
        <f>'Passo 04 - Cálculo do Risco Res'!G49</f>
        <v/>
      </c>
      <c r="W48" s="695" t="str">
        <f>'Passo 04 - Cálculo do Risco Res'!H49</f>
        <v/>
      </c>
      <c r="X48" s="695" t="str">
        <f>'Passo 04 - Cálculo do Risco Res'!I49</f>
        <v/>
      </c>
      <c r="Y48" s="699" t="str">
        <f>'Passo 04 - Cálculo do Risco Res'!K49</f>
        <v/>
      </c>
      <c r="Z48" s="699" t="str">
        <f>'Passo 04 - Cálculo do Risco Res'!L49</f>
        <v/>
      </c>
      <c r="AA48" s="699" t="str">
        <f>'Passo 04 - Cálculo do Risco Res'!M49</f>
        <v/>
      </c>
      <c r="AB48" s="699" t="str">
        <f>'Passo 04 - Cálculo do Risco Res'!N49</f>
        <v>-</v>
      </c>
      <c r="AC48" s="700" t="str">
        <f>'Passo 04 - Cálculo do Risco Res'!Q49</f>
        <v>-</v>
      </c>
      <c r="AD48" s="95" t="str">
        <f>'Passo 04 - Cálculo do Risco Res'!R49</f>
        <v>-</v>
      </c>
      <c r="AE48" s="701" t="str">
        <f>'Passo 05 - Cálculo do Risco Ine'!Q49</f>
        <v>#REF!</v>
      </c>
      <c r="AF48" s="95" t="str">
        <f>'Passo 05 - Cálculo do Risco Ine'!R49</f>
        <v>#REF!</v>
      </c>
      <c r="AG48" s="701" t="str">
        <f>'Passo 06 - Definição das Respos'!F51</f>
        <v>-</v>
      </c>
      <c r="AH48" s="702" t="str">
        <f>'Passo 06 - Definição das Respos'!G51</f>
        <v>-</v>
      </c>
      <c r="AI48" s="95" t="str">
        <f>'Passo 06 - Definição das Respos'!H51</f>
        <v/>
      </c>
      <c r="AJ48" s="701" t="str">
        <f>'Passo 07 - Plano de Tratamento '!G51</f>
        <v/>
      </c>
      <c r="AK48" s="702" t="str">
        <f>'Passo 07 - Plano de Tratamento '!H51</f>
        <v/>
      </c>
      <c r="AL48" s="702" t="str">
        <f>'Passo 07 - Plano de Tratamento '!I51</f>
        <v/>
      </c>
      <c r="AM48" s="702" t="str">
        <f>'Passo 07 - Plano de Tratamento '!J51</f>
        <v/>
      </c>
      <c r="AN48" s="702" t="str">
        <f>'Passo 07 - Plano de Tratamento '!K51</f>
        <v/>
      </c>
      <c r="AO48" s="702" t="str">
        <f>'Passo 07 - Plano de Tratamento '!L51</f>
        <v/>
      </c>
      <c r="AP48" s="702" t="str">
        <f>'Passo 07 - Plano de Tratamento '!M51</f>
        <v/>
      </c>
      <c r="AQ48" s="703" t="str">
        <f>'Passo 07 - Plano de Tratamento '!N51</f>
        <v>-</v>
      </c>
    </row>
    <row r="49" ht="45.0" customHeight="1">
      <c r="A49" s="689">
        <v>45.0</v>
      </c>
      <c r="B49" s="693"/>
      <c r="C49" s="693"/>
      <c r="D49" s="693"/>
      <c r="E49" s="693" t="str">
        <f t="shared" ref="E49:F49" si="133">'Passo 02  - Elaboração do PACI'!B51</f>
        <v>#REF!</v>
      </c>
      <c r="F49" s="694" t="str">
        <f t="shared" si="133"/>
        <v>#REF!</v>
      </c>
      <c r="G49" s="692" t="str">
        <f t="shared" ref="G49:K49" si="134">'Passo 02  - Elaboração do PACI'!E51</f>
        <v>#REF!</v>
      </c>
      <c r="H49" s="693" t="str">
        <f t="shared" si="134"/>
        <v>#REF!</v>
      </c>
      <c r="I49" s="693" t="str">
        <f t="shared" si="134"/>
        <v>#REF!</v>
      </c>
      <c r="J49" s="693" t="str">
        <f t="shared" si="134"/>
        <v>#REF!</v>
      </c>
      <c r="K49" s="694" t="str">
        <f t="shared" si="134"/>
        <v>#REF!</v>
      </c>
      <c r="L49" s="692" t="str">
        <f t="shared" ref="L49:T49" si="135">'Passo 02  - Elaboração do PACI'!K51</f>
        <v>#REF!</v>
      </c>
      <c r="M49" s="693" t="str">
        <f t="shared" si="135"/>
        <v>#REF!</v>
      </c>
      <c r="N49" s="693" t="str">
        <f t="shared" si="135"/>
        <v>#REF!</v>
      </c>
      <c r="O49" s="693" t="str">
        <f t="shared" si="135"/>
        <v>#REF!</v>
      </c>
      <c r="P49" s="695" t="str">
        <f t="shared" si="135"/>
        <v>#REF!</v>
      </c>
      <c r="Q49" s="695" t="str">
        <f t="shared" si="135"/>
        <v>#REF!</v>
      </c>
      <c r="R49" s="695" t="str">
        <f t="shared" si="135"/>
        <v>#REF!</v>
      </c>
      <c r="S49" s="696" t="str">
        <f t="shared" si="135"/>
        <v>#REF!</v>
      </c>
      <c r="T49" s="697" t="str">
        <f t="shared" si="135"/>
        <v>#REF!</v>
      </c>
      <c r="U49" s="698" t="str">
        <f>'Passo 04 - Cálculo do Risco Res'!F50</f>
        <v/>
      </c>
      <c r="V49" s="695" t="str">
        <f>'Passo 04 - Cálculo do Risco Res'!G50</f>
        <v/>
      </c>
      <c r="W49" s="695" t="str">
        <f>'Passo 04 - Cálculo do Risco Res'!H50</f>
        <v/>
      </c>
      <c r="X49" s="695" t="str">
        <f>'Passo 04 - Cálculo do Risco Res'!I50</f>
        <v/>
      </c>
      <c r="Y49" s="699" t="str">
        <f>'Passo 04 - Cálculo do Risco Res'!K50</f>
        <v/>
      </c>
      <c r="Z49" s="699" t="str">
        <f>'Passo 04 - Cálculo do Risco Res'!L50</f>
        <v/>
      </c>
      <c r="AA49" s="699" t="str">
        <f>'Passo 04 - Cálculo do Risco Res'!M50</f>
        <v/>
      </c>
      <c r="AB49" s="699" t="str">
        <f>'Passo 04 - Cálculo do Risco Res'!N50</f>
        <v>-</v>
      </c>
      <c r="AC49" s="700" t="str">
        <f>'Passo 04 - Cálculo do Risco Res'!Q50</f>
        <v>-</v>
      </c>
      <c r="AD49" s="95" t="str">
        <f>'Passo 04 - Cálculo do Risco Res'!R50</f>
        <v>-</v>
      </c>
      <c r="AE49" s="701" t="str">
        <f>'Passo 05 - Cálculo do Risco Ine'!Q50</f>
        <v>#REF!</v>
      </c>
      <c r="AF49" s="95" t="str">
        <f>'Passo 05 - Cálculo do Risco Ine'!R50</f>
        <v>#REF!</v>
      </c>
      <c r="AG49" s="701" t="str">
        <f>'Passo 06 - Definição das Respos'!F52</f>
        <v>-</v>
      </c>
      <c r="AH49" s="702" t="str">
        <f>'Passo 06 - Definição das Respos'!G52</f>
        <v>-</v>
      </c>
      <c r="AI49" s="95" t="str">
        <f>'Passo 06 - Definição das Respos'!H52</f>
        <v/>
      </c>
      <c r="AJ49" s="701" t="str">
        <f>'Passo 07 - Plano de Tratamento '!G52</f>
        <v/>
      </c>
      <c r="AK49" s="702" t="str">
        <f>'Passo 07 - Plano de Tratamento '!H52</f>
        <v/>
      </c>
      <c r="AL49" s="702" t="str">
        <f>'Passo 07 - Plano de Tratamento '!I52</f>
        <v/>
      </c>
      <c r="AM49" s="702" t="str">
        <f>'Passo 07 - Plano de Tratamento '!J52</f>
        <v/>
      </c>
      <c r="AN49" s="702" t="str">
        <f>'Passo 07 - Plano de Tratamento '!K52</f>
        <v/>
      </c>
      <c r="AO49" s="702" t="str">
        <f>'Passo 07 - Plano de Tratamento '!L52</f>
        <v/>
      </c>
      <c r="AP49" s="702" t="str">
        <f>'Passo 07 - Plano de Tratamento '!M52</f>
        <v/>
      </c>
      <c r="AQ49" s="703" t="str">
        <f>'Passo 07 - Plano de Tratamento '!N52</f>
        <v>-</v>
      </c>
    </row>
    <row r="50" ht="45.0" customHeight="1">
      <c r="A50" s="704">
        <v>46.0</v>
      </c>
      <c r="B50" s="693"/>
      <c r="C50" s="693"/>
      <c r="D50" s="693"/>
      <c r="E50" s="693" t="str">
        <f t="shared" ref="E50:F50" si="136">'Passo 02  - Elaboração do PACI'!B52</f>
        <v>#REF!</v>
      </c>
      <c r="F50" s="694" t="str">
        <f t="shared" si="136"/>
        <v>#REF!</v>
      </c>
      <c r="G50" s="692" t="str">
        <f t="shared" ref="G50:K50" si="137">'Passo 02  - Elaboração do PACI'!E52</f>
        <v>#REF!</v>
      </c>
      <c r="H50" s="693" t="str">
        <f t="shared" si="137"/>
        <v>#REF!</v>
      </c>
      <c r="I50" s="693" t="str">
        <f t="shared" si="137"/>
        <v>#REF!</v>
      </c>
      <c r="J50" s="693" t="str">
        <f t="shared" si="137"/>
        <v>#REF!</v>
      </c>
      <c r="K50" s="694" t="str">
        <f t="shared" si="137"/>
        <v>#REF!</v>
      </c>
      <c r="L50" s="692" t="str">
        <f t="shared" ref="L50:T50" si="138">'Passo 02  - Elaboração do PACI'!K52</f>
        <v>#REF!</v>
      </c>
      <c r="M50" s="693" t="str">
        <f t="shared" si="138"/>
        <v>#REF!</v>
      </c>
      <c r="N50" s="693" t="str">
        <f t="shared" si="138"/>
        <v>#REF!</v>
      </c>
      <c r="O50" s="693" t="str">
        <f t="shared" si="138"/>
        <v>#REF!</v>
      </c>
      <c r="P50" s="695" t="str">
        <f t="shared" si="138"/>
        <v>#REF!</v>
      </c>
      <c r="Q50" s="695" t="str">
        <f t="shared" si="138"/>
        <v>#REF!</v>
      </c>
      <c r="R50" s="695" t="str">
        <f t="shared" si="138"/>
        <v>#REF!</v>
      </c>
      <c r="S50" s="696" t="str">
        <f t="shared" si="138"/>
        <v>#REF!</v>
      </c>
      <c r="T50" s="697" t="str">
        <f t="shared" si="138"/>
        <v>#REF!</v>
      </c>
      <c r="U50" s="698" t="str">
        <f>'Passo 04 - Cálculo do Risco Res'!F51</f>
        <v/>
      </c>
      <c r="V50" s="695" t="str">
        <f>'Passo 04 - Cálculo do Risco Res'!G51</f>
        <v/>
      </c>
      <c r="W50" s="695" t="str">
        <f>'Passo 04 - Cálculo do Risco Res'!H51</f>
        <v/>
      </c>
      <c r="X50" s="695" t="str">
        <f>'Passo 04 - Cálculo do Risco Res'!I51</f>
        <v/>
      </c>
      <c r="Y50" s="699" t="str">
        <f>'Passo 04 - Cálculo do Risco Res'!K51</f>
        <v/>
      </c>
      <c r="Z50" s="699" t="str">
        <f>'Passo 04 - Cálculo do Risco Res'!L51</f>
        <v/>
      </c>
      <c r="AA50" s="699" t="str">
        <f>'Passo 04 - Cálculo do Risco Res'!M51</f>
        <v/>
      </c>
      <c r="AB50" s="699" t="str">
        <f>'Passo 04 - Cálculo do Risco Res'!N51</f>
        <v>-</v>
      </c>
      <c r="AC50" s="700" t="str">
        <f>'Passo 04 - Cálculo do Risco Res'!Q51</f>
        <v>-</v>
      </c>
      <c r="AD50" s="95" t="str">
        <f>'Passo 04 - Cálculo do Risco Res'!R51</f>
        <v>-</v>
      </c>
      <c r="AE50" s="701" t="str">
        <f>'Passo 05 - Cálculo do Risco Ine'!Q51</f>
        <v>#REF!</v>
      </c>
      <c r="AF50" s="95" t="str">
        <f>'Passo 05 - Cálculo do Risco Ine'!R51</f>
        <v>#REF!</v>
      </c>
      <c r="AG50" s="701" t="str">
        <f>'Passo 06 - Definição das Respos'!F53</f>
        <v>-</v>
      </c>
      <c r="AH50" s="702" t="str">
        <f>'Passo 06 - Definição das Respos'!G53</f>
        <v>-</v>
      </c>
      <c r="AI50" s="95" t="str">
        <f>'Passo 06 - Definição das Respos'!H53</f>
        <v/>
      </c>
      <c r="AJ50" s="701" t="str">
        <f>'Passo 07 - Plano de Tratamento '!G53</f>
        <v/>
      </c>
      <c r="AK50" s="702" t="str">
        <f>'Passo 07 - Plano de Tratamento '!H53</f>
        <v/>
      </c>
      <c r="AL50" s="702" t="str">
        <f>'Passo 07 - Plano de Tratamento '!I53</f>
        <v/>
      </c>
      <c r="AM50" s="702" t="str">
        <f>'Passo 07 - Plano de Tratamento '!J53</f>
        <v/>
      </c>
      <c r="AN50" s="702" t="str">
        <f>'Passo 07 - Plano de Tratamento '!K53</f>
        <v/>
      </c>
      <c r="AO50" s="702" t="str">
        <f>'Passo 07 - Plano de Tratamento '!L53</f>
        <v/>
      </c>
      <c r="AP50" s="702" t="str">
        <f>'Passo 07 - Plano de Tratamento '!M53</f>
        <v/>
      </c>
      <c r="AQ50" s="703" t="str">
        <f>'Passo 07 - Plano de Tratamento '!N53</f>
        <v>-</v>
      </c>
    </row>
    <row r="51" ht="45.0" customHeight="1">
      <c r="A51" s="689">
        <v>47.0</v>
      </c>
      <c r="B51" s="693"/>
      <c r="C51" s="693"/>
      <c r="D51" s="693"/>
      <c r="E51" s="693" t="str">
        <f t="shared" ref="E51:F51" si="139">'Passo 02  - Elaboração do PACI'!B53</f>
        <v>#REF!</v>
      </c>
      <c r="F51" s="694" t="str">
        <f t="shared" si="139"/>
        <v>#REF!</v>
      </c>
      <c r="G51" s="692" t="str">
        <f t="shared" ref="G51:K51" si="140">'Passo 02  - Elaboração do PACI'!E53</f>
        <v>#REF!</v>
      </c>
      <c r="H51" s="693" t="str">
        <f t="shared" si="140"/>
        <v>#REF!</v>
      </c>
      <c r="I51" s="693" t="str">
        <f t="shared" si="140"/>
        <v>#REF!</v>
      </c>
      <c r="J51" s="693" t="str">
        <f t="shared" si="140"/>
        <v>#REF!</v>
      </c>
      <c r="K51" s="694" t="str">
        <f t="shared" si="140"/>
        <v>#REF!</v>
      </c>
      <c r="L51" s="692" t="str">
        <f t="shared" ref="L51:T51" si="141">'Passo 02  - Elaboração do PACI'!K53</f>
        <v>#REF!</v>
      </c>
      <c r="M51" s="693" t="str">
        <f t="shared" si="141"/>
        <v>#REF!</v>
      </c>
      <c r="N51" s="693" t="str">
        <f t="shared" si="141"/>
        <v>#REF!</v>
      </c>
      <c r="O51" s="693" t="str">
        <f t="shared" si="141"/>
        <v>#REF!</v>
      </c>
      <c r="P51" s="695" t="str">
        <f t="shared" si="141"/>
        <v>#REF!</v>
      </c>
      <c r="Q51" s="695" t="str">
        <f t="shared" si="141"/>
        <v>#REF!</v>
      </c>
      <c r="R51" s="695" t="str">
        <f t="shared" si="141"/>
        <v>#REF!</v>
      </c>
      <c r="S51" s="696" t="str">
        <f t="shared" si="141"/>
        <v>#REF!</v>
      </c>
      <c r="T51" s="697" t="str">
        <f t="shared" si="141"/>
        <v>#REF!</v>
      </c>
      <c r="U51" s="698" t="str">
        <f>'Passo 04 - Cálculo do Risco Res'!F52</f>
        <v/>
      </c>
      <c r="V51" s="695" t="str">
        <f>'Passo 04 - Cálculo do Risco Res'!G52</f>
        <v/>
      </c>
      <c r="W51" s="695" t="str">
        <f>'Passo 04 - Cálculo do Risco Res'!H52</f>
        <v/>
      </c>
      <c r="X51" s="695" t="str">
        <f>'Passo 04 - Cálculo do Risco Res'!I52</f>
        <v/>
      </c>
      <c r="Y51" s="699" t="str">
        <f>'Passo 04 - Cálculo do Risco Res'!K52</f>
        <v/>
      </c>
      <c r="Z51" s="699" t="str">
        <f>'Passo 04 - Cálculo do Risco Res'!L52</f>
        <v/>
      </c>
      <c r="AA51" s="699" t="str">
        <f>'Passo 04 - Cálculo do Risco Res'!M52</f>
        <v/>
      </c>
      <c r="AB51" s="699" t="str">
        <f>'Passo 04 - Cálculo do Risco Res'!N52</f>
        <v>-</v>
      </c>
      <c r="AC51" s="700" t="str">
        <f>'Passo 04 - Cálculo do Risco Res'!Q52</f>
        <v>-</v>
      </c>
      <c r="AD51" s="95" t="str">
        <f>'Passo 04 - Cálculo do Risco Res'!R52</f>
        <v>-</v>
      </c>
      <c r="AE51" s="701" t="str">
        <f>'Passo 05 - Cálculo do Risco Ine'!Q52</f>
        <v>#REF!</v>
      </c>
      <c r="AF51" s="95" t="str">
        <f>'Passo 05 - Cálculo do Risco Ine'!R52</f>
        <v>#REF!</v>
      </c>
      <c r="AG51" s="701" t="str">
        <f>'Passo 06 - Definição das Respos'!F54</f>
        <v>-</v>
      </c>
      <c r="AH51" s="702" t="str">
        <f>'Passo 06 - Definição das Respos'!G54</f>
        <v>-</v>
      </c>
      <c r="AI51" s="95" t="str">
        <f>'Passo 06 - Definição das Respos'!H54</f>
        <v/>
      </c>
      <c r="AJ51" s="701" t="str">
        <f>'Passo 07 - Plano de Tratamento '!G54</f>
        <v/>
      </c>
      <c r="AK51" s="702" t="str">
        <f>'Passo 07 - Plano de Tratamento '!H54</f>
        <v/>
      </c>
      <c r="AL51" s="702" t="str">
        <f>'Passo 07 - Plano de Tratamento '!I54</f>
        <v/>
      </c>
      <c r="AM51" s="702" t="str">
        <f>'Passo 07 - Plano de Tratamento '!J54</f>
        <v/>
      </c>
      <c r="AN51" s="702" t="str">
        <f>'Passo 07 - Plano de Tratamento '!K54</f>
        <v/>
      </c>
      <c r="AO51" s="702" t="str">
        <f>'Passo 07 - Plano de Tratamento '!L54</f>
        <v/>
      </c>
      <c r="AP51" s="702" t="str">
        <f>'Passo 07 - Plano de Tratamento '!M54</f>
        <v/>
      </c>
      <c r="AQ51" s="703" t="str">
        <f>'Passo 07 - Plano de Tratamento '!N54</f>
        <v>-</v>
      </c>
    </row>
    <row r="52" ht="45.0" customHeight="1">
      <c r="A52" s="704">
        <v>48.0</v>
      </c>
      <c r="B52" s="693"/>
      <c r="C52" s="693"/>
      <c r="D52" s="693"/>
      <c r="E52" s="693" t="str">
        <f t="shared" ref="E52:F52" si="142">'Passo 02  - Elaboração do PACI'!B54</f>
        <v>#REF!</v>
      </c>
      <c r="F52" s="694" t="str">
        <f t="shared" si="142"/>
        <v>#REF!</v>
      </c>
      <c r="G52" s="692" t="str">
        <f t="shared" ref="G52:K52" si="143">'Passo 02  - Elaboração do PACI'!E54</f>
        <v>#REF!</v>
      </c>
      <c r="H52" s="693" t="str">
        <f t="shared" si="143"/>
        <v>#REF!</v>
      </c>
      <c r="I52" s="693" t="str">
        <f t="shared" si="143"/>
        <v>#REF!</v>
      </c>
      <c r="J52" s="693" t="str">
        <f t="shared" si="143"/>
        <v>#REF!</v>
      </c>
      <c r="K52" s="694" t="str">
        <f t="shared" si="143"/>
        <v>#REF!</v>
      </c>
      <c r="L52" s="692" t="str">
        <f t="shared" ref="L52:T52" si="144">'Passo 02  - Elaboração do PACI'!K54</f>
        <v>#REF!</v>
      </c>
      <c r="M52" s="693" t="str">
        <f t="shared" si="144"/>
        <v>#REF!</v>
      </c>
      <c r="N52" s="693" t="str">
        <f t="shared" si="144"/>
        <v>#REF!</v>
      </c>
      <c r="O52" s="693" t="str">
        <f t="shared" si="144"/>
        <v>#REF!</v>
      </c>
      <c r="P52" s="695" t="str">
        <f t="shared" si="144"/>
        <v>#REF!</v>
      </c>
      <c r="Q52" s="695" t="str">
        <f t="shared" si="144"/>
        <v>#REF!</v>
      </c>
      <c r="R52" s="695" t="str">
        <f t="shared" si="144"/>
        <v>#REF!</v>
      </c>
      <c r="S52" s="696" t="str">
        <f t="shared" si="144"/>
        <v>#REF!</v>
      </c>
      <c r="T52" s="697" t="str">
        <f t="shared" si="144"/>
        <v>#REF!</v>
      </c>
      <c r="U52" s="698" t="str">
        <f>'Passo 04 - Cálculo do Risco Res'!F53</f>
        <v/>
      </c>
      <c r="V52" s="695" t="str">
        <f>'Passo 04 - Cálculo do Risco Res'!G53</f>
        <v/>
      </c>
      <c r="W52" s="695" t="str">
        <f>'Passo 04 - Cálculo do Risco Res'!H53</f>
        <v/>
      </c>
      <c r="X52" s="695" t="str">
        <f>'Passo 04 - Cálculo do Risco Res'!I53</f>
        <v/>
      </c>
      <c r="Y52" s="699" t="str">
        <f>'Passo 04 - Cálculo do Risco Res'!K53</f>
        <v/>
      </c>
      <c r="Z52" s="699" t="str">
        <f>'Passo 04 - Cálculo do Risco Res'!L53</f>
        <v/>
      </c>
      <c r="AA52" s="699" t="str">
        <f>'Passo 04 - Cálculo do Risco Res'!M53</f>
        <v/>
      </c>
      <c r="AB52" s="699" t="str">
        <f>'Passo 04 - Cálculo do Risco Res'!N53</f>
        <v>-</v>
      </c>
      <c r="AC52" s="700" t="str">
        <f>'Passo 04 - Cálculo do Risco Res'!Q53</f>
        <v>-</v>
      </c>
      <c r="AD52" s="95" t="str">
        <f>'Passo 04 - Cálculo do Risco Res'!R53</f>
        <v>-</v>
      </c>
      <c r="AE52" s="701" t="str">
        <f>'Passo 05 - Cálculo do Risco Ine'!Q53</f>
        <v>#REF!</v>
      </c>
      <c r="AF52" s="95" t="str">
        <f>'Passo 05 - Cálculo do Risco Ine'!R53</f>
        <v>#REF!</v>
      </c>
      <c r="AG52" s="701" t="str">
        <f>'Passo 06 - Definição das Respos'!F55</f>
        <v>-</v>
      </c>
      <c r="AH52" s="702" t="str">
        <f>'Passo 06 - Definição das Respos'!G55</f>
        <v>-</v>
      </c>
      <c r="AI52" s="95" t="str">
        <f>'Passo 06 - Definição das Respos'!H55</f>
        <v/>
      </c>
      <c r="AJ52" s="701" t="str">
        <f>'Passo 07 - Plano de Tratamento '!G55</f>
        <v/>
      </c>
      <c r="AK52" s="702" t="str">
        <f>'Passo 07 - Plano de Tratamento '!H55</f>
        <v/>
      </c>
      <c r="AL52" s="702" t="str">
        <f>'Passo 07 - Plano de Tratamento '!I55</f>
        <v/>
      </c>
      <c r="AM52" s="702" t="str">
        <f>'Passo 07 - Plano de Tratamento '!J55</f>
        <v/>
      </c>
      <c r="AN52" s="702" t="str">
        <f>'Passo 07 - Plano de Tratamento '!K55</f>
        <v/>
      </c>
      <c r="AO52" s="702" t="str">
        <f>'Passo 07 - Plano de Tratamento '!L55</f>
        <v/>
      </c>
      <c r="AP52" s="702" t="str">
        <f>'Passo 07 - Plano de Tratamento '!M55</f>
        <v/>
      </c>
      <c r="AQ52" s="703" t="str">
        <f>'Passo 07 - Plano de Tratamento '!N55</f>
        <v>-</v>
      </c>
    </row>
    <row r="53" ht="45.0" customHeight="1">
      <c r="A53" s="689">
        <v>49.0</v>
      </c>
      <c r="B53" s="693"/>
      <c r="C53" s="693"/>
      <c r="D53" s="693"/>
      <c r="E53" s="693" t="str">
        <f t="shared" ref="E53:F53" si="145">'Passo 02  - Elaboração do PACI'!B55</f>
        <v>#REF!</v>
      </c>
      <c r="F53" s="694" t="str">
        <f t="shared" si="145"/>
        <v>#REF!</v>
      </c>
      <c r="G53" s="692" t="str">
        <f t="shared" ref="G53:K53" si="146">'Passo 02  - Elaboração do PACI'!E55</f>
        <v>#REF!</v>
      </c>
      <c r="H53" s="693" t="str">
        <f t="shared" si="146"/>
        <v>#REF!</v>
      </c>
      <c r="I53" s="693" t="str">
        <f t="shared" si="146"/>
        <v>#REF!</v>
      </c>
      <c r="J53" s="693" t="str">
        <f t="shared" si="146"/>
        <v>#REF!</v>
      </c>
      <c r="K53" s="694" t="str">
        <f t="shared" si="146"/>
        <v>#REF!</v>
      </c>
      <c r="L53" s="692" t="str">
        <f t="shared" ref="L53:T53" si="147">'Passo 02  - Elaboração do PACI'!K55</f>
        <v>#REF!</v>
      </c>
      <c r="M53" s="693" t="str">
        <f t="shared" si="147"/>
        <v>#REF!</v>
      </c>
      <c r="N53" s="693" t="str">
        <f t="shared" si="147"/>
        <v>#REF!</v>
      </c>
      <c r="O53" s="693" t="str">
        <f t="shared" si="147"/>
        <v>#REF!</v>
      </c>
      <c r="P53" s="695" t="str">
        <f t="shared" si="147"/>
        <v>#REF!</v>
      </c>
      <c r="Q53" s="695" t="str">
        <f t="shared" si="147"/>
        <v>#REF!</v>
      </c>
      <c r="R53" s="695" t="str">
        <f t="shared" si="147"/>
        <v>#REF!</v>
      </c>
      <c r="S53" s="696" t="str">
        <f t="shared" si="147"/>
        <v>#REF!</v>
      </c>
      <c r="T53" s="697" t="str">
        <f t="shared" si="147"/>
        <v>#REF!</v>
      </c>
      <c r="U53" s="698" t="str">
        <f>'Passo 04 - Cálculo do Risco Res'!F54</f>
        <v/>
      </c>
      <c r="V53" s="695" t="str">
        <f>'Passo 04 - Cálculo do Risco Res'!G54</f>
        <v/>
      </c>
      <c r="W53" s="695" t="str">
        <f>'Passo 04 - Cálculo do Risco Res'!H54</f>
        <v/>
      </c>
      <c r="X53" s="695" t="str">
        <f>'Passo 04 - Cálculo do Risco Res'!I54</f>
        <v/>
      </c>
      <c r="Y53" s="699" t="str">
        <f>'Passo 04 - Cálculo do Risco Res'!K54</f>
        <v/>
      </c>
      <c r="Z53" s="699" t="str">
        <f>'Passo 04 - Cálculo do Risco Res'!L54</f>
        <v/>
      </c>
      <c r="AA53" s="699" t="str">
        <f>'Passo 04 - Cálculo do Risco Res'!M54</f>
        <v/>
      </c>
      <c r="AB53" s="699" t="str">
        <f>'Passo 04 - Cálculo do Risco Res'!N54</f>
        <v>-</v>
      </c>
      <c r="AC53" s="700" t="str">
        <f>'Passo 04 - Cálculo do Risco Res'!Q54</f>
        <v>-</v>
      </c>
      <c r="AD53" s="95" t="str">
        <f>'Passo 04 - Cálculo do Risco Res'!R54</f>
        <v>-</v>
      </c>
      <c r="AE53" s="701" t="str">
        <f>'Passo 05 - Cálculo do Risco Ine'!Q54</f>
        <v>#REF!</v>
      </c>
      <c r="AF53" s="95" t="str">
        <f>'Passo 05 - Cálculo do Risco Ine'!R54</f>
        <v>#REF!</v>
      </c>
      <c r="AG53" s="701" t="str">
        <f>'Passo 06 - Definição das Respos'!F56</f>
        <v>-</v>
      </c>
      <c r="AH53" s="702" t="str">
        <f>'Passo 06 - Definição das Respos'!G56</f>
        <v>-</v>
      </c>
      <c r="AI53" s="95" t="str">
        <f>'Passo 06 - Definição das Respos'!H56</f>
        <v/>
      </c>
      <c r="AJ53" s="701" t="str">
        <f>'Passo 07 - Plano de Tratamento '!G56</f>
        <v/>
      </c>
      <c r="AK53" s="702" t="str">
        <f>'Passo 07 - Plano de Tratamento '!H56</f>
        <v/>
      </c>
      <c r="AL53" s="702" t="str">
        <f>'Passo 07 - Plano de Tratamento '!I56</f>
        <v/>
      </c>
      <c r="AM53" s="702" t="str">
        <f>'Passo 07 - Plano de Tratamento '!J56</f>
        <v/>
      </c>
      <c r="AN53" s="702" t="str">
        <f>'Passo 07 - Plano de Tratamento '!K56</f>
        <v/>
      </c>
      <c r="AO53" s="702" t="str">
        <f>'Passo 07 - Plano de Tratamento '!L56</f>
        <v/>
      </c>
      <c r="AP53" s="702" t="str">
        <f>'Passo 07 - Plano de Tratamento '!M56</f>
        <v/>
      </c>
      <c r="AQ53" s="703" t="str">
        <f>'Passo 07 - Plano de Tratamento '!N56</f>
        <v>-</v>
      </c>
    </row>
    <row r="54" ht="45.0" customHeight="1">
      <c r="A54" s="704">
        <v>50.0</v>
      </c>
      <c r="B54" s="693"/>
      <c r="C54" s="693"/>
      <c r="D54" s="693"/>
      <c r="E54" s="693" t="str">
        <f t="shared" ref="E54:F54" si="148">'Passo 02  - Elaboração do PACI'!B56</f>
        <v>#REF!</v>
      </c>
      <c r="F54" s="694" t="str">
        <f t="shared" si="148"/>
        <v>#REF!</v>
      </c>
      <c r="G54" s="692" t="str">
        <f t="shared" ref="G54:K54" si="149">'Passo 02  - Elaboração do PACI'!E56</f>
        <v>#REF!</v>
      </c>
      <c r="H54" s="693" t="str">
        <f t="shared" si="149"/>
        <v>#REF!</v>
      </c>
      <c r="I54" s="693" t="str">
        <f t="shared" si="149"/>
        <v>#REF!</v>
      </c>
      <c r="J54" s="693" t="str">
        <f t="shared" si="149"/>
        <v>#REF!</v>
      </c>
      <c r="K54" s="694" t="str">
        <f t="shared" si="149"/>
        <v>#REF!</v>
      </c>
      <c r="L54" s="692" t="str">
        <f t="shared" ref="L54:T54" si="150">'Passo 02  - Elaboração do PACI'!K56</f>
        <v>#REF!</v>
      </c>
      <c r="M54" s="693" t="str">
        <f t="shared" si="150"/>
        <v>#REF!</v>
      </c>
      <c r="N54" s="693" t="str">
        <f t="shared" si="150"/>
        <v>#REF!</v>
      </c>
      <c r="O54" s="693" t="str">
        <f t="shared" si="150"/>
        <v>#REF!</v>
      </c>
      <c r="P54" s="695" t="str">
        <f t="shared" si="150"/>
        <v>#REF!</v>
      </c>
      <c r="Q54" s="695" t="str">
        <f t="shared" si="150"/>
        <v>#REF!</v>
      </c>
      <c r="R54" s="695" t="str">
        <f t="shared" si="150"/>
        <v>#REF!</v>
      </c>
      <c r="S54" s="696" t="str">
        <f t="shared" si="150"/>
        <v>#REF!</v>
      </c>
      <c r="T54" s="697" t="str">
        <f t="shared" si="150"/>
        <v>#REF!</v>
      </c>
      <c r="U54" s="698" t="str">
        <f>'Passo 04 - Cálculo do Risco Res'!F55</f>
        <v/>
      </c>
      <c r="V54" s="695" t="str">
        <f>'Passo 04 - Cálculo do Risco Res'!G55</f>
        <v/>
      </c>
      <c r="W54" s="695" t="str">
        <f>'Passo 04 - Cálculo do Risco Res'!H55</f>
        <v/>
      </c>
      <c r="X54" s="695" t="str">
        <f>'Passo 04 - Cálculo do Risco Res'!I55</f>
        <v/>
      </c>
      <c r="Y54" s="699" t="str">
        <f>'Passo 04 - Cálculo do Risco Res'!K55</f>
        <v/>
      </c>
      <c r="Z54" s="699" t="str">
        <f>'Passo 04 - Cálculo do Risco Res'!L55</f>
        <v/>
      </c>
      <c r="AA54" s="699" t="str">
        <f>'Passo 04 - Cálculo do Risco Res'!M55</f>
        <v/>
      </c>
      <c r="AB54" s="699" t="str">
        <f>'Passo 04 - Cálculo do Risco Res'!N55</f>
        <v>-</v>
      </c>
      <c r="AC54" s="700" t="str">
        <f>'Passo 04 - Cálculo do Risco Res'!Q55</f>
        <v>-</v>
      </c>
      <c r="AD54" s="95" t="str">
        <f>'Passo 04 - Cálculo do Risco Res'!R55</f>
        <v>-</v>
      </c>
      <c r="AE54" s="701" t="str">
        <f>'Passo 05 - Cálculo do Risco Ine'!Q55</f>
        <v>#REF!</v>
      </c>
      <c r="AF54" s="95" t="str">
        <f>'Passo 05 - Cálculo do Risco Ine'!R55</f>
        <v>#REF!</v>
      </c>
      <c r="AG54" s="701" t="str">
        <f>'Passo 06 - Definição das Respos'!F57</f>
        <v>-</v>
      </c>
      <c r="AH54" s="702" t="str">
        <f>'Passo 06 - Definição das Respos'!G57</f>
        <v>-</v>
      </c>
      <c r="AI54" s="95" t="str">
        <f>'Passo 06 - Definição das Respos'!H57</f>
        <v/>
      </c>
      <c r="AJ54" s="701" t="str">
        <f>'Passo 07 - Plano de Tratamento '!G57</f>
        <v/>
      </c>
      <c r="AK54" s="702" t="str">
        <f>'Passo 07 - Plano de Tratamento '!H57</f>
        <v/>
      </c>
      <c r="AL54" s="702" t="str">
        <f>'Passo 07 - Plano de Tratamento '!I57</f>
        <v/>
      </c>
      <c r="AM54" s="702" t="str">
        <f>'Passo 07 - Plano de Tratamento '!J57</f>
        <v/>
      </c>
      <c r="AN54" s="702" t="str">
        <f>'Passo 07 - Plano de Tratamento '!K57</f>
        <v/>
      </c>
      <c r="AO54" s="702" t="str">
        <f>'Passo 07 - Plano de Tratamento '!L57</f>
        <v/>
      </c>
      <c r="AP54" s="702" t="str">
        <f>'Passo 07 - Plano de Tratamento '!M57</f>
        <v/>
      </c>
      <c r="AQ54" s="703" t="str">
        <f>'Passo 07 - Plano de Tratamento '!N57</f>
        <v>-</v>
      </c>
    </row>
    <row r="55" ht="45.0" customHeight="1">
      <c r="A55" s="689">
        <v>51.0</v>
      </c>
      <c r="B55" s="693"/>
      <c r="C55" s="693"/>
      <c r="D55" s="693"/>
      <c r="E55" s="693" t="str">
        <f t="shared" ref="E55:F55" si="151">'Passo 02  - Elaboração do PACI'!B57</f>
        <v>#REF!</v>
      </c>
      <c r="F55" s="694" t="str">
        <f t="shared" si="151"/>
        <v>#REF!</v>
      </c>
      <c r="G55" s="692" t="str">
        <f t="shared" ref="G55:K55" si="152">'Passo 02  - Elaboração do PACI'!E57</f>
        <v>#REF!</v>
      </c>
      <c r="H55" s="693" t="str">
        <f t="shared" si="152"/>
        <v>#REF!</v>
      </c>
      <c r="I55" s="693" t="str">
        <f t="shared" si="152"/>
        <v>#REF!</v>
      </c>
      <c r="J55" s="693" t="str">
        <f t="shared" si="152"/>
        <v>#REF!</v>
      </c>
      <c r="K55" s="694" t="str">
        <f t="shared" si="152"/>
        <v>#REF!</v>
      </c>
      <c r="L55" s="692" t="str">
        <f t="shared" ref="L55:T55" si="153">'Passo 02  - Elaboração do PACI'!K57</f>
        <v>#REF!</v>
      </c>
      <c r="M55" s="693" t="str">
        <f t="shared" si="153"/>
        <v>#REF!</v>
      </c>
      <c r="N55" s="693" t="str">
        <f t="shared" si="153"/>
        <v>#REF!</v>
      </c>
      <c r="O55" s="693" t="str">
        <f t="shared" si="153"/>
        <v>#REF!</v>
      </c>
      <c r="P55" s="695" t="str">
        <f t="shared" si="153"/>
        <v>#REF!</v>
      </c>
      <c r="Q55" s="695" t="str">
        <f t="shared" si="153"/>
        <v>#REF!</v>
      </c>
      <c r="R55" s="695" t="str">
        <f t="shared" si="153"/>
        <v>#REF!</v>
      </c>
      <c r="S55" s="696" t="str">
        <f t="shared" si="153"/>
        <v>#REF!</v>
      </c>
      <c r="T55" s="697" t="str">
        <f t="shared" si="153"/>
        <v>#REF!</v>
      </c>
      <c r="U55" s="698" t="str">
        <f>'Passo 04 - Cálculo do Risco Res'!F56</f>
        <v/>
      </c>
      <c r="V55" s="695" t="str">
        <f>'Passo 04 - Cálculo do Risco Res'!G56</f>
        <v/>
      </c>
      <c r="W55" s="695" t="str">
        <f>'Passo 04 - Cálculo do Risco Res'!H56</f>
        <v/>
      </c>
      <c r="X55" s="695" t="str">
        <f>'Passo 04 - Cálculo do Risco Res'!I56</f>
        <v/>
      </c>
      <c r="Y55" s="699" t="str">
        <f>'Passo 04 - Cálculo do Risco Res'!K56</f>
        <v/>
      </c>
      <c r="Z55" s="699" t="str">
        <f>'Passo 04 - Cálculo do Risco Res'!L56</f>
        <v/>
      </c>
      <c r="AA55" s="699" t="str">
        <f>'Passo 04 - Cálculo do Risco Res'!M56</f>
        <v/>
      </c>
      <c r="AB55" s="699" t="str">
        <f>'Passo 04 - Cálculo do Risco Res'!N56</f>
        <v>-</v>
      </c>
      <c r="AC55" s="700" t="str">
        <f>'Passo 04 - Cálculo do Risco Res'!Q56</f>
        <v>-</v>
      </c>
      <c r="AD55" s="95" t="str">
        <f>'Passo 04 - Cálculo do Risco Res'!R56</f>
        <v>-</v>
      </c>
      <c r="AE55" s="701" t="str">
        <f>'Passo 05 - Cálculo do Risco Ine'!Q56</f>
        <v>#REF!</v>
      </c>
      <c r="AF55" s="95" t="str">
        <f>'Passo 05 - Cálculo do Risco Ine'!R56</f>
        <v>#REF!</v>
      </c>
      <c r="AG55" s="701" t="str">
        <f>'Passo 06 - Definição das Respos'!F58</f>
        <v>-</v>
      </c>
      <c r="AH55" s="702" t="str">
        <f>'Passo 06 - Definição das Respos'!G58</f>
        <v>-</v>
      </c>
      <c r="AI55" s="95" t="str">
        <f>'Passo 06 - Definição das Respos'!H58</f>
        <v/>
      </c>
      <c r="AJ55" s="701" t="str">
        <f>'Passo 07 - Plano de Tratamento '!G58</f>
        <v/>
      </c>
      <c r="AK55" s="702" t="str">
        <f>'Passo 07 - Plano de Tratamento '!H58</f>
        <v/>
      </c>
      <c r="AL55" s="702" t="str">
        <f>'Passo 07 - Plano de Tratamento '!I58</f>
        <v/>
      </c>
      <c r="AM55" s="702" t="str">
        <f>'Passo 07 - Plano de Tratamento '!J58</f>
        <v/>
      </c>
      <c r="AN55" s="702" t="str">
        <f>'Passo 07 - Plano de Tratamento '!K58</f>
        <v/>
      </c>
      <c r="AO55" s="702" t="str">
        <f>'Passo 07 - Plano de Tratamento '!L58</f>
        <v/>
      </c>
      <c r="AP55" s="702" t="str">
        <f>'Passo 07 - Plano de Tratamento '!M58</f>
        <v/>
      </c>
      <c r="AQ55" s="703" t="str">
        <f>'Passo 07 - Plano de Tratamento '!N58</f>
        <v>-</v>
      </c>
    </row>
    <row r="56" ht="45.0" customHeight="1">
      <c r="A56" s="704">
        <v>52.0</v>
      </c>
      <c r="B56" s="693"/>
      <c r="C56" s="693"/>
      <c r="D56" s="693"/>
      <c r="E56" s="693" t="str">
        <f t="shared" ref="E56:F56" si="154">'Passo 02  - Elaboração do PACI'!B58</f>
        <v>#REF!</v>
      </c>
      <c r="F56" s="694" t="str">
        <f t="shared" si="154"/>
        <v>#REF!</v>
      </c>
      <c r="G56" s="692" t="str">
        <f t="shared" ref="G56:K56" si="155">'Passo 02  - Elaboração do PACI'!E58</f>
        <v>#REF!</v>
      </c>
      <c r="H56" s="693" t="str">
        <f t="shared" si="155"/>
        <v>#REF!</v>
      </c>
      <c r="I56" s="693" t="str">
        <f t="shared" si="155"/>
        <v>#REF!</v>
      </c>
      <c r="J56" s="693" t="str">
        <f t="shared" si="155"/>
        <v>#REF!</v>
      </c>
      <c r="K56" s="694" t="str">
        <f t="shared" si="155"/>
        <v>#REF!</v>
      </c>
      <c r="L56" s="692" t="str">
        <f t="shared" ref="L56:T56" si="156">'Passo 02  - Elaboração do PACI'!K58</f>
        <v>#REF!</v>
      </c>
      <c r="M56" s="693" t="str">
        <f t="shared" si="156"/>
        <v>#REF!</v>
      </c>
      <c r="N56" s="693" t="str">
        <f t="shared" si="156"/>
        <v>#REF!</v>
      </c>
      <c r="O56" s="693" t="str">
        <f t="shared" si="156"/>
        <v>#REF!</v>
      </c>
      <c r="P56" s="695" t="str">
        <f t="shared" si="156"/>
        <v>#REF!</v>
      </c>
      <c r="Q56" s="695" t="str">
        <f t="shared" si="156"/>
        <v>#REF!</v>
      </c>
      <c r="R56" s="695" t="str">
        <f t="shared" si="156"/>
        <v>#REF!</v>
      </c>
      <c r="S56" s="696" t="str">
        <f t="shared" si="156"/>
        <v>#REF!</v>
      </c>
      <c r="T56" s="697" t="str">
        <f t="shared" si="156"/>
        <v>#REF!</v>
      </c>
      <c r="U56" s="698" t="str">
        <f>'Passo 04 - Cálculo do Risco Res'!F57</f>
        <v/>
      </c>
      <c r="V56" s="695" t="str">
        <f>'Passo 04 - Cálculo do Risco Res'!G57</f>
        <v/>
      </c>
      <c r="W56" s="695" t="str">
        <f>'Passo 04 - Cálculo do Risco Res'!H57</f>
        <v/>
      </c>
      <c r="X56" s="695" t="str">
        <f>'Passo 04 - Cálculo do Risco Res'!I57</f>
        <v/>
      </c>
      <c r="Y56" s="699" t="str">
        <f>'Passo 04 - Cálculo do Risco Res'!K57</f>
        <v/>
      </c>
      <c r="Z56" s="699" t="str">
        <f>'Passo 04 - Cálculo do Risco Res'!L57</f>
        <v/>
      </c>
      <c r="AA56" s="699" t="str">
        <f>'Passo 04 - Cálculo do Risco Res'!M57</f>
        <v/>
      </c>
      <c r="AB56" s="699" t="str">
        <f>'Passo 04 - Cálculo do Risco Res'!N57</f>
        <v>-</v>
      </c>
      <c r="AC56" s="700" t="str">
        <f>'Passo 04 - Cálculo do Risco Res'!Q57</f>
        <v>-</v>
      </c>
      <c r="AD56" s="95" t="str">
        <f>'Passo 04 - Cálculo do Risco Res'!R57</f>
        <v>-</v>
      </c>
      <c r="AE56" s="701" t="str">
        <f>'Passo 05 - Cálculo do Risco Ine'!Q57</f>
        <v>#REF!</v>
      </c>
      <c r="AF56" s="95" t="str">
        <f>'Passo 05 - Cálculo do Risco Ine'!R57</f>
        <v>#REF!</v>
      </c>
      <c r="AG56" s="701" t="str">
        <f>'Passo 06 - Definição das Respos'!F59</f>
        <v>-</v>
      </c>
      <c r="AH56" s="702" t="str">
        <f>'Passo 06 - Definição das Respos'!G59</f>
        <v>-</v>
      </c>
      <c r="AI56" s="95" t="str">
        <f>'Passo 06 - Definição das Respos'!H59</f>
        <v/>
      </c>
      <c r="AJ56" s="701" t="str">
        <f>'Passo 07 - Plano de Tratamento '!G59</f>
        <v/>
      </c>
      <c r="AK56" s="702" t="str">
        <f>'Passo 07 - Plano de Tratamento '!H59</f>
        <v/>
      </c>
      <c r="AL56" s="702" t="str">
        <f>'Passo 07 - Plano de Tratamento '!I59</f>
        <v/>
      </c>
      <c r="AM56" s="702" t="str">
        <f>'Passo 07 - Plano de Tratamento '!J59</f>
        <v/>
      </c>
      <c r="AN56" s="702" t="str">
        <f>'Passo 07 - Plano de Tratamento '!K59</f>
        <v/>
      </c>
      <c r="AO56" s="702" t="str">
        <f>'Passo 07 - Plano de Tratamento '!L59</f>
        <v/>
      </c>
      <c r="AP56" s="702" t="str">
        <f>'Passo 07 - Plano de Tratamento '!M59</f>
        <v/>
      </c>
      <c r="AQ56" s="703" t="str">
        <f>'Passo 07 - Plano de Tratamento '!N59</f>
        <v>-</v>
      </c>
    </row>
    <row r="57" ht="45.0" customHeight="1">
      <c r="A57" s="689">
        <v>53.0</v>
      </c>
      <c r="B57" s="693"/>
      <c r="C57" s="693"/>
      <c r="D57" s="693"/>
      <c r="E57" s="693" t="str">
        <f t="shared" ref="E57:F57" si="157">'Passo 02  - Elaboração do PACI'!B59</f>
        <v>#REF!</v>
      </c>
      <c r="F57" s="694" t="str">
        <f t="shared" si="157"/>
        <v>#REF!</v>
      </c>
      <c r="G57" s="692" t="str">
        <f t="shared" ref="G57:K57" si="158">'Passo 02  - Elaboração do PACI'!E59</f>
        <v>#REF!</v>
      </c>
      <c r="H57" s="693" t="str">
        <f t="shared" si="158"/>
        <v>#REF!</v>
      </c>
      <c r="I57" s="693" t="str">
        <f t="shared" si="158"/>
        <v>#REF!</v>
      </c>
      <c r="J57" s="693" t="str">
        <f t="shared" si="158"/>
        <v>#REF!</v>
      </c>
      <c r="K57" s="694" t="str">
        <f t="shared" si="158"/>
        <v>#REF!</v>
      </c>
      <c r="L57" s="692" t="str">
        <f t="shared" ref="L57:T57" si="159">'Passo 02  - Elaboração do PACI'!K59</f>
        <v>#REF!</v>
      </c>
      <c r="M57" s="693" t="str">
        <f t="shared" si="159"/>
        <v>#REF!</v>
      </c>
      <c r="N57" s="693" t="str">
        <f t="shared" si="159"/>
        <v>#REF!</v>
      </c>
      <c r="O57" s="693" t="str">
        <f t="shared" si="159"/>
        <v>#REF!</v>
      </c>
      <c r="P57" s="695" t="str">
        <f t="shared" si="159"/>
        <v>#REF!</v>
      </c>
      <c r="Q57" s="695" t="str">
        <f t="shared" si="159"/>
        <v>#REF!</v>
      </c>
      <c r="R57" s="695" t="str">
        <f t="shared" si="159"/>
        <v>#REF!</v>
      </c>
      <c r="S57" s="696" t="str">
        <f t="shared" si="159"/>
        <v>#REF!</v>
      </c>
      <c r="T57" s="697" t="str">
        <f t="shared" si="159"/>
        <v>#REF!</v>
      </c>
      <c r="U57" s="698" t="str">
        <f>'Passo 04 - Cálculo do Risco Res'!F58</f>
        <v/>
      </c>
      <c r="V57" s="695" t="str">
        <f>'Passo 04 - Cálculo do Risco Res'!G58</f>
        <v/>
      </c>
      <c r="W57" s="695" t="str">
        <f>'Passo 04 - Cálculo do Risco Res'!H58</f>
        <v/>
      </c>
      <c r="X57" s="695" t="str">
        <f>'Passo 04 - Cálculo do Risco Res'!I58</f>
        <v/>
      </c>
      <c r="Y57" s="699" t="str">
        <f>'Passo 04 - Cálculo do Risco Res'!K58</f>
        <v/>
      </c>
      <c r="Z57" s="699" t="str">
        <f>'Passo 04 - Cálculo do Risco Res'!L58</f>
        <v/>
      </c>
      <c r="AA57" s="699" t="str">
        <f>'Passo 04 - Cálculo do Risco Res'!M58</f>
        <v/>
      </c>
      <c r="AB57" s="699" t="str">
        <f>'Passo 04 - Cálculo do Risco Res'!N58</f>
        <v>-</v>
      </c>
      <c r="AC57" s="700" t="str">
        <f>'Passo 04 - Cálculo do Risco Res'!Q58</f>
        <v>-</v>
      </c>
      <c r="AD57" s="95" t="str">
        <f>'Passo 04 - Cálculo do Risco Res'!R58</f>
        <v>-</v>
      </c>
      <c r="AE57" s="701" t="str">
        <f>'Passo 05 - Cálculo do Risco Ine'!Q58</f>
        <v>#REF!</v>
      </c>
      <c r="AF57" s="95" t="str">
        <f>'Passo 05 - Cálculo do Risco Ine'!R58</f>
        <v>#REF!</v>
      </c>
      <c r="AG57" s="701" t="str">
        <f>'Passo 06 - Definição das Respos'!F60</f>
        <v>-</v>
      </c>
      <c r="AH57" s="702" t="str">
        <f>'Passo 06 - Definição das Respos'!G60</f>
        <v>-</v>
      </c>
      <c r="AI57" s="95" t="str">
        <f>'Passo 06 - Definição das Respos'!H60</f>
        <v/>
      </c>
      <c r="AJ57" s="701" t="str">
        <f>'Passo 07 - Plano de Tratamento '!G60</f>
        <v/>
      </c>
      <c r="AK57" s="702" t="str">
        <f>'Passo 07 - Plano de Tratamento '!H60</f>
        <v/>
      </c>
      <c r="AL57" s="702" t="str">
        <f>'Passo 07 - Plano de Tratamento '!I60</f>
        <v/>
      </c>
      <c r="AM57" s="702" t="str">
        <f>'Passo 07 - Plano de Tratamento '!J60</f>
        <v/>
      </c>
      <c r="AN57" s="702" t="str">
        <f>'Passo 07 - Plano de Tratamento '!K60</f>
        <v/>
      </c>
      <c r="AO57" s="702" t="str">
        <f>'Passo 07 - Plano de Tratamento '!L60</f>
        <v/>
      </c>
      <c r="AP57" s="702" t="str">
        <f>'Passo 07 - Plano de Tratamento '!M60</f>
        <v/>
      </c>
      <c r="AQ57" s="703" t="str">
        <f>'Passo 07 - Plano de Tratamento '!N60</f>
        <v>-</v>
      </c>
    </row>
    <row r="58" ht="45.0" customHeight="1">
      <c r="A58" s="704">
        <v>54.0</v>
      </c>
      <c r="B58" s="693"/>
      <c r="C58" s="693"/>
      <c r="D58" s="693"/>
      <c r="E58" s="693" t="str">
        <f t="shared" ref="E58:F58" si="160">'Passo 02  - Elaboração do PACI'!B60</f>
        <v>#REF!</v>
      </c>
      <c r="F58" s="694" t="str">
        <f t="shared" si="160"/>
        <v>#REF!</v>
      </c>
      <c r="G58" s="692" t="str">
        <f t="shared" ref="G58:K58" si="161">'Passo 02  - Elaboração do PACI'!E60</f>
        <v>#REF!</v>
      </c>
      <c r="H58" s="693" t="str">
        <f t="shared" si="161"/>
        <v>#REF!</v>
      </c>
      <c r="I58" s="693" t="str">
        <f t="shared" si="161"/>
        <v>#REF!</v>
      </c>
      <c r="J58" s="693" t="str">
        <f t="shared" si="161"/>
        <v>#REF!</v>
      </c>
      <c r="K58" s="694" t="str">
        <f t="shared" si="161"/>
        <v>#REF!</v>
      </c>
      <c r="L58" s="692" t="str">
        <f t="shared" ref="L58:T58" si="162">'Passo 02  - Elaboração do PACI'!K60</f>
        <v>#REF!</v>
      </c>
      <c r="M58" s="693" t="str">
        <f t="shared" si="162"/>
        <v>#REF!</v>
      </c>
      <c r="N58" s="693" t="str">
        <f t="shared" si="162"/>
        <v>#REF!</v>
      </c>
      <c r="O58" s="693" t="str">
        <f t="shared" si="162"/>
        <v>#REF!</v>
      </c>
      <c r="P58" s="695" t="str">
        <f t="shared" si="162"/>
        <v>#REF!</v>
      </c>
      <c r="Q58" s="695" t="str">
        <f t="shared" si="162"/>
        <v>#REF!</v>
      </c>
      <c r="R58" s="695" t="str">
        <f t="shared" si="162"/>
        <v>#REF!</v>
      </c>
      <c r="S58" s="696" t="str">
        <f t="shared" si="162"/>
        <v>#REF!</v>
      </c>
      <c r="T58" s="697" t="str">
        <f t="shared" si="162"/>
        <v>#REF!</v>
      </c>
      <c r="U58" s="698" t="str">
        <f>'Passo 04 - Cálculo do Risco Res'!F59</f>
        <v/>
      </c>
      <c r="V58" s="695" t="str">
        <f>'Passo 04 - Cálculo do Risco Res'!G59</f>
        <v/>
      </c>
      <c r="W58" s="695" t="str">
        <f>'Passo 04 - Cálculo do Risco Res'!H59</f>
        <v/>
      </c>
      <c r="X58" s="695" t="str">
        <f>'Passo 04 - Cálculo do Risco Res'!I59</f>
        <v/>
      </c>
      <c r="Y58" s="699" t="str">
        <f>'Passo 04 - Cálculo do Risco Res'!K59</f>
        <v/>
      </c>
      <c r="Z58" s="699" t="str">
        <f>'Passo 04 - Cálculo do Risco Res'!L59</f>
        <v/>
      </c>
      <c r="AA58" s="699" t="str">
        <f>'Passo 04 - Cálculo do Risco Res'!M59</f>
        <v/>
      </c>
      <c r="AB58" s="699" t="str">
        <f>'Passo 04 - Cálculo do Risco Res'!N59</f>
        <v>-</v>
      </c>
      <c r="AC58" s="700" t="str">
        <f>'Passo 04 - Cálculo do Risco Res'!Q59</f>
        <v>-</v>
      </c>
      <c r="AD58" s="95" t="str">
        <f>'Passo 04 - Cálculo do Risco Res'!R59</f>
        <v>-</v>
      </c>
      <c r="AE58" s="701" t="str">
        <f>'Passo 05 - Cálculo do Risco Ine'!Q59</f>
        <v>#REF!</v>
      </c>
      <c r="AF58" s="95" t="str">
        <f>'Passo 05 - Cálculo do Risco Ine'!R59</f>
        <v>#REF!</v>
      </c>
      <c r="AG58" s="701" t="str">
        <f>'Passo 06 - Definição das Respos'!F61</f>
        <v>-</v>
      </c>
      <c r="AH58" s="702" t="str">
        <f>'Passo 06 - Definição das Respos'!G61</f>
        <v>-</v>
      </c>
      <c r="AI58" s="95" t="str">
        <f>'Passo 06 - Definição das Respos'!H61</f>
        <v/>
      </c>
      <c r="AJ58" s="701" t="str">
        <f>'Passo 07 - Plano de Tratamento '!G61</f>
        <v/>
      </c>
      <c r="AK58" s="702" t="str">
        <f>'Passo 07 - Plano de Tratamento '!H61</f>
        <v/>
      </c>
      <c r="AL58" s="702" t="str">
        <f>'Passo 07 - Plano de Tratamento '!I61</f>
        <v/>
      </c>
      <c r="AM58" s="702" t="str">
        <f>'Passo 07 - Plano de Tratamento '!J61</f>
        <v/>
      </c>
      <c r="AN58" s="702" t="str">
        <f>'Passo 07 - Plano de Tratamento '!K61</f>
        <v/>
      </c>
      <c r="AO58" s="702" t="str">
        <f>'Passo 07 - Plano de Tratamento '!L61</f>
        <v/>
      </c>
      <c r="AP58" s="702" t="str">
        <f>'Passo 07 - Plano de Tratamento '!M61</f>
        <v/>
      </c>
      <c r="AQ58" s="703" t="str">
        <f>'Passo 07 - Plano de Tratamento '!N61</f>
        <v>-</v>
      </c>
    </row>
    <row r="59" ht="45.0" customHeight="1">
      <c r="A59" s="689">
        <v>55.0</v>
      </c>
      <c r="B59" s="693"/>
      <c r="C59" s="693"/>
      <c r="D59" s="693"/>
      <c r="E59" s="693" t="str">
        <f t="shared" ref="E59:F59" si="163">'Passo 02  - Elaboração do PACI'!B61</f>
        <v>#REF!</v>
      </c>
      <c r="F59" s="694" t="str">
        <f t="shared" si="163"/>
        <v>#REF!</v>
      </c>
      <c r="G59" s="692" t="str">
        <f t="shared" ref="G59:K59" si="164">'Passo 02  - Elaboração do PACI'!E61</f>
        <v>#REF!</v>
      </c>
      <c r="H59" s="693" t="str">
        <f t="shared" si="164"/>
        <v>#REF!</v>
      </c>
      <c r="I59" s="693" t="str">
        <f t="shared" si="164"/>
        <v>#REF!</v>
      </c>
      <c r="J59" s="693" t="str">
        <f t="shared" si="164"/>
        <v>#REF!</v>
      </c>
      <c r="K59" s="694" t="str">
        <f t="shared" si="164"/>
        <v>#REF!</v>
      </c>
      <c r="L59" s="692" t="str">
        <f t="shared" ref="L59:T59" si="165">'Passo 02  - Elaboração do PACI'!K61</f>
        <v>#REF!</v>
      </c>
      <c r="M59" s="693" t="str">
        <f t="shared" si="165"/>
        <v>#REF!</v>
      </c>
      <c r="N59" s="693" t="str">
        <f t="shared" si="165"/>
        <v>#REF!</v>
      </c>
      <c r="O59" s="693" t="str">
        <f t="shared" si="165"/>
        <v>#REF!</v>
      </c>
      <c r="P59" s="695" t="str">
        <f t="shared" si="165"/>
        <v>#REF!</v>
      </c>
      <c r="Q59" s="695" t="str">
        <f t="shared" si="165"/>
        <v>#REF!</v>
      </c>
      <c r="R59" s="695" t="str">
        <f t="shared" si="165"/>
        <v>#REF!</v>
      </c>
      <c r="S59" s="696" t="str">
        <f t="shared" si="165"/>
        <v>#REF!</v>
      </c>
      <c r="T59" s="697" t="str">
        <f t="shared" si="165"/>
        <v>#REF!</v>
      </c>
      <c r="U59" s="698" t="str">
        <f>'Passo 04 - Cálculo do Risco Res'!F60</f>
        <v/>
      </c>
      <c r="V59" s="695" t="str">
        <f>'Passo 04 - Cálculo do Risco Res'!G60</f>
        <v/>
      </c>
      <c r="W59" s="695" t="str">
        <f>'Passo 04 - Cálculo do Risco Res'!H60</f>
        <v/>
      </c>
      <c r="X59" s="695" t="str">
        <f>'Passo 04 - Cálculo do Risco Res'!I60</f>
        <v/>
      </c>
      <c r="Y59" s="699" t="str">
        <f>'Passo 04 - Cálculo do Risco Res'!K60</f>
        <v/>
      </c>
      <c r="Z59" s="699" t="str">
        <f>'Passo 04 - Cálculo do Risco Res'!L60</f>
        <v/>
      </c>
      <c r="AA59" s="699" t="str">
        <f>'Passo 04 - Cálculo do Risco Res'!M60</f>
        <v/>
      </c>
      <c r="AB59" s="699" t="str">
        <f>'Passo 04 - Cálculo do Risco Res'!N60</f>
        <v>-</v>
      </c>
      <c r="AC59" s="700" t="str">
        <f>'Passo 04 - Cálculo do Risco Res'!Q60</f>
        <v>-</v>
      </c>
      <c r="AD59" s="95" t="str">
        <f>'Passo 04 - Cálculo do Risco Res'!R60</f>
        <v>-</v>
      </c>
      <c r="AE59" s="701" t="str">
        <f>'Passo 05 - Cálculo do Risco Ine'!Q60</f>
        <v>#REF!</v>
      </c>
      <c r="AF59" s="95" t="str">
        <f>'Passo 05 - Cálculo do Risco Ine'!R60</f>
        <v>#REF!</v>
      </c>
      <c r="AG59" s="701" t="str">
        <f>'Passo 06 - Definição das Respos'!F62</f>
        <v>-</v>
      </c>
      <c r="AH59" s="702" t="str">
        <f>'Passo 06 - Definição das Respos'!G62</f>
        <v>-</v>
      </c>
      <c r="AI59" s="95" t="str">
        <f>'Passo 06 - Definição das Respos'!H62</f>
        <v/>
      </c>
      <c r="AJ59" s="701" t="str">
        <f>'Passo 07 - Plano de Tratamento '!G62</f>
        <v/>
      </c>
      <c r="AK59" s="702" t="str">
        <f>'Passo 07 - Plano de Tratamento '!H62</f>
        <v/>
      </c>
      <c r="AL59" s="702" t="str">
        <f>'Passo 07 - Plano de Tratamento '!I62</f>
        <v/>
      </c>
      <c r="AM59" s="702" t="str">
        <f>'Passo 07 - Plano de Tratamento '!J62</f>
        <v/>
      </c>
      <c r="AN59" s="702" t="str">
        <f>'Passo 07 - Plano de Tratamento '!K62</f>
        <v/>
      </c>
      <c r="AO59" s="702" t="str">
        <f>'Passo 07 - Plano de Tratamento '!L62</f>
        <v/>
      </c>
      <c r="AP59" s="702" t="str">
        <f>'Passo 07 - Plano de Tratamento '!M62</f>
        <v/>
      </c>
      <c r="AQ59" s="703" t="str">
        <f>'Passo 07 - Plano de Tratamento '!N62</f>
        <v>-</v>
      </c>
    </row>
    <row r="60" ht="45.0" customHeight="1">
      <c r="A60" s="704">
        <v>56.0</v>
      </c>
      <c r="B60" s="693"/>
      <c r="C60" s="693"/>
      <c r="D60" s="693"/>
      <c r="E60" s="693" t="str">
        <f t="shared" ref="E60:F60" si="166">'Passo 02  - Elaboração do PACI'!B62</f>
        <v>#REF!</v>
      </c>
      <c r="F60" s="694" t="str">
        <f t="shared" si="166"/>
        <v>#REF!</v>
      </c>
      <c r="G60" s="692" t="str">
        <f t="shared" ref="G60:K60" si="167">'Passo 02  - Elaboração do PACI'!E62</f>
        <v>#REF!</v>
      </c>
      <c r="H60" s="693" t="str">
        <f t="shared" si="167"/>
        <v>#REF!</v>
      </c>
      <c r="I60" s="693" t="str">
        <f t="shared" si="167"/>
        <v>#REF!</v>
      </c>
      <c r="J60" s="693" t="str">
        <f t="shared" si="167"/>
        <v>#REF!</v>
      </c>
      <c r="K60" s="694" t="str">
        <f t="shared" si="167"/>
        <v>#REF!</v>
      </c>
      <c r="L60" s="692" t="str">
        <f t="shared" ref="L60:T60" si="168">'Passo 02  - Elaboração do PACI'!K62</f>
        <v>#REF!</v>
      </c>
      <c r="M60" s="693" t="str">
        <f t="shared" si="168"/>
        <v>#REF!</v>
      </c>
      <c r="N60" s="693" t="str">
        <f t="shared" si="168"/>
        <v>#REF!</v>
      </c>
      <c r="O60" s="693" t="str">
        <f t="shared" si="168"/>
        <v>#REF!</v>
      </c>
      <c r="P60" s="695" t="str">
        <f t="shared" si="168"/>
        <v>#REF!</v>
      </c>
      <c r="Q60" s="695" t="str">
        <f t="shared" si="168"/>
        <v>#REF!</v>
      </c>
      <c r="R60" s="695" t="str">
        <f t="shared" si="168"/>
        <v>#REF!</v>
      </c>
      <c r="S60" s="696" t="str">
        <f t="shared" si="168"/>
        <v>#REF!</v>
      </c>
      <c r="T60" s="697" t="str">
        <f t="shared" si="168"/>
        <v>#REF!</v>
      </c>
      <c r="U60" s="698" t="str">
        <f>'Passo 04 - Cálculo do Risco Res'!F61</f>
        <v/>
      </c>
      <c r="V60" s="695" t="str">
        <f>'Passo 04 - Cálculo do Risco Res'!G61</f>
        <v/>
      </c>
      <c r="W60" s="695" t="str">
        <f>'Passo 04 - Cálculo do Risco Res'!H61</f>
        <v/>
      </c>
      <c r="X60" s="695" t="str">
        <f>'Passo 04 - Cálculo do Risco Res'!I61</f>
        <v/>
      </c>
      <c r="Y60" s="699" t="str">
        <f>'Passo 04 - Cálculo do Risco Res'!K61</f>
        <v/>
      </c>
      <c r="Z60" s="699" t="str">
        <f>'Passo 04 - Cálculo do Risco Res'!L61</f>
        <v/>
      </c>
      <c r="AA60" s="699" t="str">
        <f>'Passo 04 - Cálculo do Risco Res'!M61</f>
        <v/>
      </c>
      <c r="AB60" s="699" t="str">
        <f>'Passo 04 - Cálculo do Risco Res'!N61</f>
        <v>-</v>
      </c>
      <c r="AC60" s="700" t="str">
        <f>'Passo 04 - Cálculo do Risco Res'!Q61</f>
        <v>-</v>
      </c>
      <c r="AD60" s="95" t="str">
        <f>'Passo 04 - Cálculo do Risco Res'!R61</f>
        <v>-</v>
      </c>
      <c r="AE60" s="701" t="str">
        <f>'Passo 05 - Cálculo do Risco Ine'!Q61</f>
        <v>#REF!</v>
      </c>
      <c r="AF60" s="95" t="str">
        <f>'Passo 05 - Cálculo do Risco Ine'!R61</f>
        <v>#REF!</v>
      </c>
      <c r="AG60" s="701" t="str">
        <f>'Passo 06 - Definição das Respos'!F63</f>
        <v>-</v>
      </c>
      <c r="AH60" s="702" t="str">
        <f>'Passo 06 - Definição das Respos'!G63</f>
        <v>-</v>
      </c>
      <c r="AI60" s="95" t="str">
        <f>'Passo 06 - Definição das Respos'!H63</f>
        <v/>
      </c>
      <c r="AJ60" s="701" t="str">
        <f>'Passo 07 - Plano de Tratamento '!G63</f>
        <v/>
      </c>
      <c r="AK60" s="702" t="str">
        <f>'Passo 07 - Plano de Tratamento '!H63</f>
        <v/>
      </c>
      <c r="AL60" s="702" t="str">
        <f>'Passo 07 - Plano de Tratamento '!I63</f>
        <v/>
      </c>
      <c r="AM60" s="702" t="str">
        <f>'Passo 07 - Plano de Tratamento '!J63</f>
        <v/>
      </c>
      <c r="AN60" s="702" t="str">
        <f>'Passo 07 - Plano de Tratamento '!K63</f>
        <v/>
      </c>
      <c r="AO60" s="702" t="str">
        <f>'Passo 07 - Plano de Tratamento '!L63</f>
        <v/>
      </c>
      <c r="AP60" s="702" t="str">
        <f>'Passo 07 - Plano de Tratamento '!M63</f>
        <v/>
      </c>
      <c r="AQ60" s="703" t="str">
        <f>'Passo 07 - Plano de Tratamento '!N63</f>
        <v>-</v>
      </c>
    </row>
    <row r="61" ht="45.0" customHeight="1">
      <c r="A61" s="689">
        <v>57.0</v>
      </c>
      <c r="B61" s="693"/>
      <c r="C61" s="693"/>
      <c r="D61" s="693"/>
      <c r="E61" s="693" t="str">
        <f t="shared" ref="E61:F61" si="169">'Passo 02  - Elaboração do PACI'!B63</f>
        <v>#REF!</v>
      </c>
      <c r="F61" s="694" t="str">
        <f t="shared" si="169"/>
        <v>#REF!</v>
      </c>
      <c r="G61" s="692" t="str">
        <f t="shared" ref="G61:K61" si="170">'Passo 02  - Elaboração do PACI'!E63</f>
        <v>#REF!</v>
      </c>
      <c r="H61" s="693" t="str">
        <f t="shared" si="170"/>
        <v>#REF!</v>
      </c>
      <c r="I61" s="693" t="str">
        <f t="shared" si="170"/>
        <v>#REF!</v>
      </c>
      <c r="J61" s="693" t="str">
        <f t="shared" si="170"/>
        <v>#REF!</v>
      </c>
      <c r="K61" s="694" t="str">
        <f t="shared" si="170"/>
        <v>#REF!</v>
      </c>
      <c r="L61" s="692" t="str">
        <f t="shared" ref="L61:T61" si="171">'Passo 02  - Elaboração do PACI'!K63</f>
        <v>#REF!</v>
      </c>
      <c r="M61" s="693" t="str">
        <f t="shared" si="171"/>
        <v>#REF!</v>
      </c>
      <c r="N61" s="693" t="str">
        <f t="shared" si="171"/>
        <v>#REF!</v>
      </c>
      <c r="O61" s="693" t="str">
        <f t="shared" si="171"/>
        <v>#REF!</v>
      </c>
      <c r="P61" s="695" t="str">
        <f t="shared" si="171"/>
        <v>#REF!</v>
      </c>
      <c r="Q61" s="695" t="str">
        <f t="shared" si="171"/>
        <v>#REF!</v>
      </c>
      <c r="R61" s="695" t="str">
        <f t="shared" si="171"/>
        <v>#REF!</v>
      </c>
      <c r="S61" s="696" t="str">
        <f t="shared" si="171"/>
        <v>#REF!</v>
      </c>
      <c r="T61" s="697" t="str">
        <f t="shared" si="171"/>
        <v>#REF!</v>
      </c>
      <c r="U61" s="698" t="str">
        <f>'Passo 04 - Cálculo do Risco Res'!F62</f>
        <v/>
      </c>
      <c r="V61" s="695" t="str">
        <f>'Passo 04 - Cálculo do Risco Res'!G62</f>
        <v/>
      </c>
      <c r="W61" s="695" t="str">
        <f>'Passo 04 - Cálculo do Risco Res'!H62</f>
        <v/>
      </c>
      <c r="X61" s="695" t="str">
        <f>'Passo 04 - Cálculo do Risco Res'!I62</f>
        <v/>
      </c>
      <c r="Y61" s="699" t="str">
        <f>'Passo 04 - Cálculo do Risco Res'!K62</f>
        <v/>
      </c>
      <c r="Z61" s="699" t="str">
        <f>'Passo 04 - Cálculo do Risco Res'!L62</f>
        <v/>
      </c>
      <c r="AA61" s="699" t="str">
        <f>'Passo 04 - Cálculo do Risco Res'!M62</f>
        <v/>
      </c>
      <c r="AB61" s="699" t="str">
        <f>'Passo 04 - Cálculo do Risco Res'!N62</f>
        <v>-</v>
      </c>
      <c r="AC61" s="700" t="str">
        <f>'Passo 04 - Cálculo do Risco Res'!Q62</f>
        <v>-</v>
      </c>
      <c r="AD61" s="95" t="str">
        <f>'Passo 04 - Cálculo do Risco Res'!R62</f>
        <v>-</v>
      </c>
      <c r="AE61" s="701" t="str">
        <f>'Passo 05 - Cálculo do Risco Ine'!Q62</f>
        <v>#REF!</v>
      </c>
      <c r="AF61" s="95" t="str">
        <f>'Passo 05 - Cálculo do Risco Ine'!R62</f>
        <v>#REF!</v>
      </c>
      <c r="AG61" s="701" t="str">
        <f>'Passo 06 - Definição das Respos'!F64</f>
        <v>-</v>
      </c>
      <c r="AH61" s="702" t="str">
        <f>'Passo 06 - Definição das Respos'!G64</f>
        <v>-</v>
      </c>
      <c r="AI61" s="95" t="str">
        <f>'Passo 06 - Definição das Respos'!H64</f>
        <v/>
      </c>
      <c r="AJ61" s="701" t="str">
        <f>'Passo 07 - Plano de Tratamento '!G64</f>
        <v/>
      </c>
      <c r="AK61" s="702" t="str">
        <f>'Passo 07 - Plano de Tratamento '!H64</f>
        <v/>
      </c>
      <c r="AL61" s="702" t="str">
        <f>'Passo 07 - Plano de Tratamento '!I64</f>
        <v/>
      </c>
      <c r="AM61" s="702" t="str">
        <f>'Passo 07 - Plano de Tratamento '!J64</f>
        <v/>
      </c>
      <c r="AN61" s="702" t="str">
        <f>'Passo 07 - Plano de Tratamento '!K64</f>
        <v/>
      </c>
      <c r="AO61" s="702" t="str">
        <f>'Passo 07 - Plano de Tratamento '!L64</f>
        <v/>
      </c>
      <c r="AP61" s="702" t="str">
        <f>'Passo 07 - Plano de Tratamento '!M64</f>
        <v/>
      </c>
      <c r="AQ61" s="703" t="str">
        <f>'Passo 07 - Plano de Tratamento '!N64</f>
        <v>-</v>
      </c>
    </row>
    <row r="62" ht="45.0" customHeight="1">
      <c r="A62" s="704">
        <v>58.0</v>
      </c>
      <c r="B62" s="693"/>
      <c r="C62" s="693"/>
      <c r="D62" s="693"/>
      <c r="E62" s="693" t="str">
        <f t="shared" ref="E62:F62" si="172">'Passo 02  - Elaboração do PACI'!B64</f>
        <v>#REF!</v>
      </c>
      <c r="F62" s="694" t="str">
        <f t="shared" si="172"/>
        <v>#REF!</v>
      </c>
      <c r="G62" s="692" t="str">
        <f t="shared" ref="G62:K62" si="173">'Passo 02  - Elaboração do PACI'!E64</f>
        <v>#REF!</v>
      </c>
      <c r="H62" s="693" t="str">
        <f t="shared" si="173"/>
        <v>#REF!</v>
      </c>
      <c r="I62" s="693" t="str">
        <f t="shared" si="173"/>
        <v>#REF!</v>
      </c>
      <c r="J62" s="693" t="str">
        <f t="shared" si="173"/>
        <v>#REF!</v>
      </c>
      <c r="K62" s="694" t="str">
        <f t="shared" si="173"/>
        <v>#REF!</v>
      </c>
      <c r="L62" s="692" t="str">
        <f t="shared" ref="L62:T62" si="174">'Passo 02  - Elaboração do PACI'!K64</f>
        <v>#REF!</v>
      </c>
      <c r="M62" s="693" t="str">
        <f t="shared" si="174"/>
        <v>#REF!</v>
      </c>
      <c r="N62" s="693" t="str">
        <f t="shared" si="174"/>
        <v>#REF!</v>
      </c>
      <c r="O62" s="693" t="str">
        <f t="shared" si="174"/>
        <v>#REF!</v>
      </c>
      <c r="P62" s="695" t="str">
        <f t="shared" si="174"/>
        <v>#REF!</v>
      </c>
      <c r="Q62" s="695" t="str">
        <f t="shared" si="174"/>
        <v>#REF!</v>
      </c>
      <c r="R62" s="695" t="str">
        <f t="shared" si="174"/>
        <v>#REF!</v>
      </c>
      <c r="S62" s="696" t="str">
        <f t="shared" si="174"/>
        <v>#REF!</v>
      </c>
      <c r="T62" s="697" t="str">
        <f t="shared" si="174"/>
        <v>#REF!</v>
      </c>
      <c r="U62" s="698" t="str">
        <f>'Passo 04 - Cálculo do Risco Res'!F63</f>
        <v/>
      </c>
      <c r="V62" s="695" t="str">
        <f>'Passo 04 - Cálculo do Risco Res'!G63</f>
        <v/>
      </c>
      <c r="W62" s="695" t="str">
        <f>'Passo 04 - Cálculo do Risco Res'!H63</f>
        <v/>
      </c>
      <c r="X62" s="695" t="str">
        <f>'Passo 04 - Cálculo do Risco Res'!I63</f>
        <v/>
      </c>
      <c r="Y62" s="699" t="str">
        <f>'Passo 04 - Cálculo do Risco Res'!K63</f>
        <v/>
      </c>
      <c r="Z62" s="699" t="str">
        <f>'Passo 04 - Cálculo do Risco Res'!L63</f>
        <v/>
      </c>
      <c r="AA62" s="699" t="str">
        <f>'Passo 04 - Cálculo do Risco Res'!M63</f>
        <v/>
      </c>
      <c r="AB62" s="699" t="str">
        <f>'Passo 04 - Cálculo do Risco Res'!N63</f>
        <v>-</v>
      </c>
      <c r="AC62" s="700" t="str">
        <f>'Passo 04 - Cálculo do Risco Res'!Q63</f>
        <v>-</v>
      </c>
      <c r="AD62" s="95" t="str">
        <f>'Passo 04 - Cálculo do Risco Res'!R63</f>
        <v>-</v>
      </c>
      <c r="AE62" s="701" t="str">
        <f>'Passo 05 - Cálculo do Risco Ine'!Q63</f>
        <v>#REF!</v>
      </c>
      <c r="AF62" s="95" t="str">
        <f>'Passo 05 - Cálculo do Risco Ine'!R63</f>
        <v>#REF!</v>
      </c>
      <c r="AG62" s="701" t="str">
        <f>'Passo 06 - Definição das Respos'!F65</f>
        <v>-</v>
      </c>
      <c r="AH62" s="702" t="str">
        <f>'Passo 06 - Definição das Respos'!G65</f>
        <v>-</v>
      </c>
      <c r="AI62" s="95" t="str">
        <f>'Passo 06 - Definição das Respos'!H65</f>
        <v/>
      </c>
      <c r="AJ62" s="701" t="str">
        <f>'Passo 07 - Plano de Tratamento '!G65</f>
        <v/>
      </c>
      <c r="AK62" s="702" t="str">
        <f>'Passo 07 - Plano de Tratamento '!H65</f>
        <v/>
      </c>
      <c r="AL62" s="702" t="str">
        <f>'Passo 07 - Plano de Tratamento '!I65</f>
        <v/>
      </c>
      <c r="AM62" s="702" t="str">
        <f>'Passo 07 - Plano de Tratamento '!J65</f>
        <v/>
      </c>
      <c r="AN62" s="702" t="str">
        <f>'Passo 07 - Plano de Tratamento '!K65</f>
        <v/>
      </c>
      <c r="AO62" s="702" t="str">
        <f>'Passo 07 - Plano de Tratamento '!L65</f>
        <v/>
      </c>
      <c r="AP62" s="702" t="str">
        <f>'Passo 07 - Plano de Tratamento '!M65</f>
        <v/>
      </c>
      <c r="AQ62" s="703" t="str">
        <f>'Passo 07 - Plano de Tratamento '!N65</f>
        <v>-</v>
      </c>
    </row>
    <row r="63" ht="45.0" customHeight="1">
      <c r="A63" s="689">
        <v>59.0</v>
      </c>
      <c r="B63" s="693"/>
      <c r="C63" s="693"/>
      <c r="D63" s="693"/>
      <c r="E63" s="693" t="str">
        <f t="shared" ref="E63:F63" si="175">'Passo 02  - Elaboração do PACI'!B65</f>
        <v>#REF!</v>
      </c>
      <c r="F63" s="694" t="str">
        <f t="shared" si="175"/>
        <v>#REF!</v>
      </c>
      <c r="G63" s="692" t="str">
        <f t="shared" ref="G63:K63" si="176">'Passo 02  - Elaboração do PACI'!E65</f>
        <v>#REF!</v>
      </c>
      <c r="H63" s="693" t="str">
        <f t="shared" si="176"/>
        <v>#REF!</v>
      </c>
      <c r="I63" s="693" t="str">
        <f t="shared" si="176"/>
        <v>#REF!</v>
      </c>
      <c r="J63" s="693" t="str">
        <f t="shared" si="176"/>
        <v>#REF!</v>
      </c>
      <c r="K63" s="694" t="str">
        <f t="shared" si="176"/>
        <v>#REF!</v>
      </c>
      <c r="L63" s="692" t="str">
        <f t="shared" ref="L63:T63" si="177">'Passo 02  - Elaboração do PACI'!K65</f>
        <v>#REF!</v>
      </c>
      <c r="M63" s="693" t="str">
        <f t="shared" si="177"/>
        <v>#REF!</v>
      </c>
      <c r="N63" s="693" t="str">
        <f t="shared" si="177"/>
        <v>#REF!</v>
      </c>
      <c r="O63" s="693" t="str">
        <f t="shared" si="177"/>
        <v>#REF!</v>
      </c>
      <c r="P63" s="695" t="str">
        <f t="shared" si="177"/>
        <v>#REF!</v>
      </c>
      <c r="Q63" s="695" t="str">
        <f t="shared" si="177"/>
        <v>#REF!</v>
      </c>
      <c r="R63" s="695" t="str">
        <f t="shared" si="177"/>
        <v>#REF!</v>
      </c>
      <c r="S63" s="696" t="str">
        <f t="shared" si="177"/>
        <v>#REF!</v>
      </c>
      <c r="T63" s="697" t="str">
        <f t="shared" si="177"/>
        <v>#REF!</v>
      </c>
      <c r="U63" s="698" t="str">
        <f>'Passo 04 - Cálculo do Risco Res'!F64</f>
        <v/>
      </c>
      <c r="V63" s="695" t="str">
        <f>'Passo 04 - Cálculo do Risco Res'!G64</f>
        <v/>
      </c>
      <c r="W63" s="695" t="str">
        <f>'Passo 04 - Cálculo do Risco Res'!H64</f>
        <v/>
      </c>
      <c r="X63" s="695" t="str">
        <f>'Passo 04 - Cálculo do Risco Res'!I64</f>
        <v/>
      </c>
      <c r="Y63" s="699" t="str">
        <f>'Passo 04 - Cálculo do Risco Res'!K64</f>
        <v/>
      </c>
      <c r="Z63" s="699" t="str">
        <f>'Passo 04 - Cálculo do Risco Res'!L64</f>
        <v/>
      </c>
      <c r="AA63" s="699" t="str">
        <f>'Passo 04 - Cálculo do Risco Res'!M64</f>
        <v/>
      </c>
      <c r="AB63" s="699" t="str">
        <f>'Passo 04 - Cálculo do Risco Res'!N64</f>
        <v>-</v>
      </c>
      <c r="AC63" s="700" t="str">
        <f>'Passo 04 - Cálculo do Risco Res'!Q64</f>
        <v>-</v>
      </c>
      <c r="AD63" s="95" t="str">
        <f>'Passo 04 - Cálculo do Risco Res'!R64</f>
        <v>-</v>
      </c>
      <c r="AE63" s="701" t="str">
        <f>'Passo 05 - Cálculo do Risco Ine'!Q64</f>
        <v>#REF!</v>
      </c>
      <c r="AF63" s="95" t="str">
        <f>'Passo 05 - Cálculo do Risco Ine'!R64</f>
        <v>#REF!</v>
      </c>
      <c r="AG63" s="701" t="str">
        <f>'Passo 06 - Definição das Respos'!F66</f>
        <v>-</v>
      </c>
      <c r="AH63" s="702" t="str">
        <f>'Passo 06 - Definição das Respos'!G66</f>
        <v>-</v>
      </c>
      <c r="AI63" s="95" t="str">
        <f>'Passo 06 - Definição das Respos'!H66</f>
        <v/>
      </c>
      <c r="AJ63" s="701" t="str">
        <f>'Passo 07 - Plano de Tratamento '!G66</f>
        <v/>
      </c>
      <c r="AK63" s="702" t="str">
        <f>'Passo 07 - Plano de Tratamento '!H66</f>
        <v/>
      </c>
      <c r="AL63" s="702" t="str">
        <f>'Passo 07 - Plano de Tratamento '!I66</f>
        <v/>
      </c>
      <c r="AM63" s="702" t="str">
        <f>'Passo 07 - Plano de Tratamento '!J66</f>
        <v/>
      </c>
      <c r="AN63" s="702" t="str">
        <f>'Passo 07 - Plano de Tratamento '!K66</f>
        <v/>
      </c>
      <c r="AO63" s="702" t="str">
        <f>'Passo 07 - Plano de Tratamento '!L66</f>
        <v/>
      </c>
      <c r="AP63" s="702" t="str">
        <f>'Passo 07 - Plano de Tratamento '!M66</f>
        <v/>
      </c>
      <c r="AQ63" s="703" t="str">
        <f>'Passo 07 - Plano de Tratamento '!N66</f>
        <v>-</v>
      </c>
    </row>
    <row r="64" ht="45.0" customHeight="1">
      <c r="A64" s="704">
        <v>60.0</v>
      </c>
      <c r="B64" s="693"/>
      <c r="C64" s="693"/>
      <c r="D64" s="693"/>
      <c r="E64" s="693" t="str">
        <f t="shared" ref="E64:F64" si="178">'Passo 02  - Elaboração do PACI'!B66</f>
        <v>#REF!</v>
      </c>
      <c r="F64" s="694" t="str">
        <f t="shared" si="178"/>
        <v>#REF!</v>
      </c>
      <c r="G64" s="692" t="str">
        <f t="shared" ref="G64:K64" si="179">'Passo 02  - Elaboração do PACI'!E66</f>
        <v>#REF!</v>
      </c>
      <c r="H64" s="693" t="str">
        <f t="shared" si="179"/>
        <v>#REF!</v>
      </c>
      <c r="I64" s="693" t="str">
        <f t="shared" si="179"/>
        <v>#REF!</v>
      </c>
      <c r="J64" s="693" t="str">
        <f t="shared" si="179"/>
        <v>#REF!</v>
      </c>
      <c r="K64" s="694" t="str">
        <f t="shared" si="179"/>
        <v>#REF!</v>
      </c>
      <c r="L64" s="692" t="str">
        <f t="shared" ref="L64:T64" si="180">'Passo 02  - Elaboração do PACI'!K66</f>
        <v>#REF!</v>
      </c>
      <c r="M64" s="693" t="str">
        <f t="shared" si="180"/>
        <v>#REF!</v>
      </c>
      <c r="N64" s="693" t="str">
        <f t="shared" si="180"/>
        <v>#REF!</v>
      </c>
      <c r="O64" s="693" t="str">
        <f t="shared" si="180"/>
        <v>#REF!</v>
      </c>
      <c r="P64" s="695" t="str">
        <f t="shared" si="180"/>
        <v>#REF!</v>
      </c>
      <c r="Q64" s="695" t="str">
        <f t="shared" si="180"/>
        <v>#REF!</v>
      </c>
      <c r="R64" s="695" t="str">
        <f t="shared" si="180"/>
        <v>#REF!</v>
      </c>
      <c r="S64" s="696" t="str">
        <f t="shared" si="180"/>
        <v>#REF!</v>
      </c>
      <c r="T64" s="697" t="str">
        <f t="shared" si="180"/>
        <v>#REF!</v>
      </c>
      <c r="U64" s="698" t="str">
        <f>'Passo 04 - Cálculo do Risco Res'!F65</f>
        <v/>
      </c>
      <c r="V64" s="695" t="str">
        <f>'Passo 04 - Cálculo do Risco Res'!G65</f>
        <v/>
      </c>
      <c r="W64" s="695" t="str">
        <f>'Passo 04 - Cálculo do Risco Res'!H65</f>
        <v/>
      </c>
      <c r="X64" s="695" t="str">
        <f>'Passo 04 - Cálculo do Risco Res'!I65</f>
        <v/>
      </c>
      <c r="Y64" s="699" t="str">
        <f>'Passo 04 - Cálculo do Risco Res'!K65</f>
        <v/>
      </c>
      <c r="Z64" s="699" t="str">
        <f>'Passo 04 - Cálculo do Risco Res'!L65</f>
        <v/>
      </c>
      <c r="AA64" s="699" t="str">
        <f>'Passo 04 - Cálculo do Risco Res'!M65</f>
        <v/>
      </c>
      <c r="AB64" s="699" t="str">
        <f>'Passo 04 - Cálculo do Risco Res'!N65</f>
        <v>-</v>
      </c>
      <c r="AC64" s="700" t="str">
        <f>'Passo 04 - Cálculo do Risco Res'!Q65</f>
        <v>-</v>
      </c>
      <c r="AD64" s="95" t="str">
        <f>'Passo 04 - Cálculo do Risco Res'!R65</f>
        <v>-</v>
      </c>
      <c r="AE64" s="701" t="str">
        <f>'Passo 05 - Cálculo do Risco Ine'!Q65</f>
        <v>#REF!</v>
      </c>
      <c r="AF64" s="95" t="str">
        <f>'Passo 05 - Cálculo do Risco Ine'!R65</f>
        <v>#REF!</v>
      </c>
      <c r="AG64" s="701" t="str">
        <f>'Passo 06 - Definição das Respos'!F67</f>
        <v>-</v>
      </c>
      <c r="AH64" s="702" t="str">
        <f>'Passo 06 - Definição das Respos'!G67</f>
        <v>-</v>
      </c>
      <c r="AI64" s="95" t="str">
        <f>'Passo 06 - Definição das Respos'!H67</f>
        <v/>
      </c>
      <c r="AJ64" s="701" t="str">
        <f>'Passo 07 - Plano de Tratamento '!G67</f>
        <v/>
      </c>
      <c r="AK64" s="702" t="str">
        <f>'Passo 07 - Plano de Tratamento '!H67</f>
        <v/>
      </c>
      <c r="AL64" s="702" t="str">
        <f>'Passo 07 - Plano de Tratamento '!I67</f>
        <v/>
      </c>
      <c r="AM64" s="702" t="str">
        <f>'Passo 07 - Plano de Tratamento '!J67</f>
        <v/>
      </c>
      <c r="AN64" s="702" t="str">
        <f>'Passo 07 - Plano de Tratamento '!K67</f>
        <v/>
      </c>
      <c r="AO64" s="702" t="str">
        <f>'Passo 07 - Plano de Tratamento '!L67</f>
        <v/>
      </c>
      <c r="AP64" s="702" t="str">
        <f>'Passo 07 - Plano de Tratamento '!M67</f>
        <v/>
      </c>
      <c r="AQ64" s="703" t="str">
        <f>'Passo 07 - Plano de Tratamento '!N67</f>
        <v>-</v>
      </c>
    </row>
    <row r="65" ht="45.0" customHeight="1">
      <c r="A65" s="689">
        <v>61.0</v>
      </c>
      <c r="B65" s="693"/>
      <c r="C65" s="693"/>
      <c r="D65" s="693"/>
      <c r="E65" s="693" t="str">
        <f t="shared" ref="E65:F65" si="181">'Passo 02  - Elaboração do PACI'!B67</f>
        <v>#REF!</v>
      </c>
      <c r="F65" s="694" t="str">
        <f t="shared" si="181"/>
        <v>#REF!</v>
      </c>
      <c r="G65" s="692" t="str">
        <f t="shared" ref="G65:K65" si="182">'Passo 02  - Elaboração do PACI'!E67</f>
        <v>#REF!</v>
      </c>
      <c r="H65" s="693" t="str">
        <f t="shared" si="182"/>
        <v>#REF!</v>
      </c>
      <c r="I65" s="693" t="str">
        <f t="shared" si="182"/>
        <v>#REF!</v>
      </c>
      <c r="J65" s="693" t="str">
        <f t="shared" si="182"/>
        <v>#REF!</v>
      </c>
      <c r="K65" s="694" t="str">
        <f t="shared" si="182"/>
        <v>#REF!</v>
      </c>
      <c r="L65" s="692" t="str">
        <f t="shared" ref="L65:T65" si="183">'Passo 02  - Elaboração do PACI'!K67</f>
        <v>#REF!</v>
      </c>
      <c r="M65" s="693" t="str">
        <f t="shared" si="183"/>
        <v>#REF!</v>
      </c>
      <c r="N65" s="693" t="str">
        <f t="shared" si="183"/>
        <v>#REF!</v>
      </c>
      <c r="O65" s="693" t="str">
        <f t="shared" si="183"/>
        <v>#REF!</v>
      </c>
      <c r="P65" s="695" t="str">
        <f t="shared" si="183"/>
        <v>#REF!</v>
      </c>
      <c r="Q65" s="695" t="str">
        <f t="shared" si="183"/>
        <v>#REF!</v>
      </c>
      <c r="R65" s="695" t="str">
        <f t="shared" si="183"/>
        <v>#REF!</v>
      </c>
      <c r="S65" s="696" t="str">
        <f t="shared" si="183"/>
        <v>#REF!</v>
      </c>
      <c r="T65" s="697" t="str">
        <f t="shared" si="183"/>
        <v>#REF!</v>
      </c>
      <c r="U65" s="698" t="str">
        <f>'Passo 04 - Cálculo do Risco Res'!F66</f>
        <v/>
      </c>
      <c r="V65" s="695" t="str">
        <f>'Passo 04 - Cálculo do Risco Res'!G66</f>
        <v/>
      </c>
      <c r="W65" s="695" t="str">
        <f>'Passo 04 - Cálculo do Risco Res'!H66</f>
        <v/>
      </c>
      <c r="X65" s="695" t="str">
        <f>'Passo 04 - Cálculo do Risco Res'!I66</f>
        <v/>
      </c>
      <c r="Y65" s="699" t="str">
        <f>'Passo 04 - Cálculo do Risco Res'!K66</f>
        <v/>
      </c>
      <c r="Z65" s="699" t="str">
        <f>'Passo 04 - Cálculo do Risco Res'!L66</f>
        <v/>
      </c>
      <c r="AA65" s="699" t="str">
        <f>'Passo 04 - Cálculo do Risco Res'!M66</f>
        <v/>
      </c>
      <c r="AB65" s="699" t="str">
        <f>'Passo 04 - Cálculo do Risco Res'!N66</f>
        <v>-</v>
      </c>
      <c r="AC65" s="700" t="str">
        <f>'Passo 04 - Cálculo do Risco Res'!Q66</f>
        <v>-</v>
      </c>
      <c r="AD65" s="95" t="str">
        <f>'Passo 04 - Cálculo do Risco Res'!R66</f>
        <v>-</v>
      </c>
      <c r="AE65" s="701" t="str">
        <f>'Passo 05 - Cálculo do Risco Ine'!Q66</f>
        <v>#REF!</v>
      </c>
      <c r="AF65" s="95" t="str">
        <f>'Passo 05 - Cálculo do Risco Ine'!R66</f>
        <v>#REF!</v>
      </c>
      <c r="AG65" s="701" t="str">
        <f>'Passo 06 - Definição das Respos'!F68</f>
        <v>-</v>
      </c>
      <c r="AH65" s="702" t="str">
        <f>'Passo 06 - Definição das Respos'!G68</f>
        <v>-</v>
      </c>
      <c r="AI65" s="95" t="str">
        <f>'Passo 06 - Definição das Respos'!H68</f>
        <v/>
      </c>
      <c r="AJ65" s="701" t="str">
        <f>'Passo 07 - Plano de Tratamento '!G68</f>
        <v/>
      </c>
      <c r="AK65" s="702" t="str">
        <f>'Passo 07 - Plano de Tratamento '!H68</f>
        <v/>
      </c>
      <c r="AL65" s="702" t="str">
        <f>'Passo 07 - Plano de Tratamento '!I68</f>
        <v/>
      </c>
      <c r="AM65" s="702" t="str">
        <f>'Passo 07 - Plano de Tratamento '!J68</f>
        <v/>
      </c>
      <c r="AN65" s="702" t="str">
        <f>'Passo 07 - Plano de Tratamento '!K68</f>
        <v/>
      </c>
      <c r="AO65" s="702" t="str">
        <f>'Passo 07 - Plano de Tratamento '!L68</f>
        <v/>
      </c>
      <c r="AP65" s="702" t="str">
        <f>'Passo 07 - Plano de Tratamento '!M68</f>
        <v/>
      </c>
      <c r="AQ65" s="703" t="str">
        <f>'Passo 07 - Plano de Tratamento '!N68</f>
        <v>-</v>
      </c>
    </row>
    <row r="66" ht="45.0" customHeight="1">
      <c r="A66" s="704">
        <v>62.0</v>
      </c>
      <c r="B66" s="693"/>
      <c r="C66" s="693"/>
      <c r="D66" s="693"/>
      <c r="E66" s="693" t="str">
        <f t="shared" ref="E66:F66" si="184">'Passo 02  - Elaboração do PACI'!B68</f>
        <v>#REF!</v>
      </c>
      <c r="F66" s="694" t="str">
        <f t="shared" si="184"/>
        <v>#REF!</v>
      </c>
      <c r="G66" s="692" t="str">
        <f t="shared" ref="G66:K66" si="185">'Passo 02  - Elaboração do PACI'!E68</f>
        <v>#REF!</v>
      </c>
      <c r="H66" s="693" t="str">
        <f t="shared" si="185"/>
        <v>#REF!</v>
      </c>
      <c r="I66" s="693" t="str">
        <f t="shared" si="185"/>
        <v>#REF!</v>
      </c>
      <c r="J66" s="693" t="str">
        <f t="shared" si="185"/>
        <v>#REF!</v>
      </c>
      <c r="K66" s="694" t="str">
        <f t="shared" si="185"/>
        <v>#REF!</v>
      </c>
      <c r="L66" s="692" t="str">
        <f t="shared" ref="L66:T66" si="186">'Passo 02  - Elaboração do PACI'!K68</f>
        <v>#REF!</v>
      </c>
      <c r="M66" s="693" t="str">
        <f t="shared" si="186"/>
        <v>#REF!</v>
      </c>
      <c r="N66" s="693" t="str">
        <f t="shared" si="186"/>
        <v>#REF!</v>
      </c>
      <c r="O66" s="693" t="str">
        <f t="shared" si="186"/>
        <v>#REF!</v>
      </c>
      <c r="P66" s="695" t="str">
        <f t="shared" si="186"/>
        <v>#REF!</v>
      </c>
      <c r="Q66" s="695" t="str">
        <f t="shared" si="186"/>
        <v>#REF!</v>
      </c>
      <c r="R66" s="695" t="str">
        <f t="shared" si="186"/>
        <v>#REF!</v>
      </c>
      <c r="S66" s="696" t="str">
        <f t="shared" si="186"/>
        <v>#REF!</v>
      </c>
      <c r="T66" s="697" t="str">
        <f t="shared" si="186"/>
        <v>#REF!</v>
      </c>
      <c r="U66" s="698" t="str">
        <f>'Passo 04 - Cálculo do Risco Res'!F67</f>
        <v/>
      </c>
      <c r="V66" s="695" t="str">
        <f>'Passo 04 - Cálculo do Risco Res'!G67</f>
        <v/>
      </c>
      <c r="W66" s="695" t="str">
        <f>'Passo 04 - Cálculo do Risco Res'!H67</f>
        <v/>
      </c>
      <c r="X66" s="695" t="str">
        <f>'Passo 04 - Cálculo do Risco Res'!I67</f>
        <v/>
      </c>
      <c r="Y66" s="699" t="str">
        <f>'Passo 04 - Cálculo do Risco Res'!K67</f>
        <v/>
      </c>
      <c r="Z66" s="699" t="str">
        <f>'Passo 04 - Cálculo do Risco Res'!L67</f>
        <v/>
      </c>
      <c r="AA66" s="699" t="str">
        <f>'Passo 04 - Cálculo do Risco Res'!M67</f>
        <v/>
      </c>
      <c r="AB66" s="699" t="str">
        <f>'Passo 04 - Cálculo do Risco Res'!N67</f>
        <v>-</v>
      </c>
      <c r="AC66" s="700" t="str">
        <f>'Passo 04 - Cálculo do Risco Res'!Q67</f>
        <v>-</v>
      </c>
      <c r="AD66" s="95" t="str">
        <f>'Passo 04 - Cálculo do Risco Res'!R67</f>
        <v>-</v>
      </c>
      <c r="AE66" s="701" t="str">
        <f>'Passo 05 - Cálculo do Risco Ine'!Q67</f>
        <v>#REF!</v>
      </c>
      <c r="AF66" s="95" t="str">
        <f>'Passo 05 - Cálculo do Risco Ine'!R67</f>
        <v>#REF!</v>
      </c>
      <c r="AG66" s="701" t="str">
        <f>'Passo 06 - Definição das Respos'!F69</f>
        <v>-</v>
      </c>
      <c r="AH66" s="702" t="str">
        <f>'Passo 06 - Definição das Respos'!G69</f>
        <v>-</v>
      </c>
      <c r="AI66" s="95" t="str">
        <f>'Passo 06 - Definição das Respos'!H69</f>
        <v/>
      </c>
      <c r="AJ66" s="701" t="str">
        <f>'Passo 07 - Plano de Tratamento '!G69</f>
        <v/>
      </c>
      <c r="AK66" s="702" t="str">
        <f>'Passo 07 - Plano de Tratamento '!H69</f>
        <v/>
      </c>
      <c r="AL66" s="702" t="str">
        <f>'Passo 07 - Plano de Tratamento '!I69</f>
        <v/>
      </c>
      <c r="AM66" s="702" t="str">
        <f>'Passo 07 - Plano de Tratamento '!J69</f>
        <v/>
      </c>
      <c r="AN66" s="702" t="str">
        <f>'Passo 07 - Plano de Tratamento '!K69</f>
        <v/>
      </c>
      <c r="AO66" s="702" t="str">
        <f>'Passo 07 - Plano de Tratamento '!L69</f>
        <v/>
      </c>
      <c r="AP66" s="702" t="str">
        <f>'Passo 07 - Plano de Tratamento '!M69</f>
        <v/>
      </c>
      <c r="AQ66" s="703" t="str">
        <f>'Passo 07 - Plano de Tratamento '!N69</f>
        <v>-</v>
      </c>
    </row>
    <row r="67" ht="45.0" customHeight="1">
      <c r="A67" s="689">
        <v>63.0</v>
      </c>
      <c r="B67" s="693"/>
      <c r="C67" s="693"/>
      <c r="D67" s="693"/>
      <c r="E67" s="693" t="str">
        <f t="shared" ref="E67:F67" si="187">'Passo 02  - Elaboração do PACI'!B69</f>
        <v>#REF!</v>
      </c>
      <c r="F67" s="694" t="str">
        <f t="shared" si="187"/>
        <v>#REF!</v>
      </c>
      <c r="G67" s="692" t="str">
        <f t="shared" ref="G67:K67" si="188">'Passo 02  - Elaboração do PACI'!E69</f>
        <v>#REF!</v>
      </c>
      <c r="H67" s="693" t="str">
        <f t="shared" si="188"/>
        <v>#REF!</v>
      </c>
      <c r="I67" s="693" t="str">
        <f t="shared" si="188"/>
        <v>#REF!</v>
      </c>
      <c r="J67" s="693" t="str">
        <f t="shared" si="188"/>
        <v>#REF!</v>
      </c>
      <c r="K67" s="694" t="str">
        <f t="shared" si="188"/>
        <v>#REF!</v>
      </c>
      <c r="L67" s="692" t="str">
        <f t="shared" ref="L67:T67" si="189">'Passo 02  - Elaboração do PACI'!K69</f>
        <v>#REF!</v>
      </c>
      <c r="M67" s="693" t="str">
        <f t="shared" si="189"/>
        <v>#REF!</v>
      </c>
      <c r="N67" s="693" t="str">
        <f t="shared" si="189"/>
        <v>#REF!</v>
      </c>
      <c r="O67" s="693" t="str">
        <f t="shared" si="189"/>
        <v>#REF!</v>
      </c>
      <c r="P67" s="695" t="str">
        <f t="shared" si="189"/>
        <v>#REF!</v>
      </c>
      <c r="Q67" s="695" t="str">
        <f t="shared" si="189"/>
        <v>#REF!</v>
      </c>
      <c r="R67" s="695" t="str">
        <f t="shared" si="189"/>
        <v>#REF!</v>
      </c>
      <c r="S67" s="696" t="str">
        <f t="shared" si="189"/>
        <v>#REF!</v>
      </c>
      <c r="T67" s="697" t="str">
        <f t="shared" si="189"/>
        <v>#REF!</v>
      </c>
      <c r="U67" s="698" t="str">
        <f>'Passo 04 - Cálculo do Risco Res'!F68</f>
        <v/>
      </c>
      <c r="V67" s="695" t="str">
        <f>'Passo 04 - Cálculo do Risco Res'!G68</f>
        <v/>
      </c>
      <c r="W67" s="695" t="str">
        <f>'Passo 04 - Cálculo do Risco Res'!H68</f>
        <v/>
      </c>
      <c r="X67" s="695" t="str">
        <f>'Passo 04 - Cálculo do Risco Res'!I68</f>
        <v/>
      </c>
      <c r="Y67" s="699" t="str">
        <f>'Passo 04 - Cálculo do Risco Res'!K68</f>
        <v/>
      </c>
      <c r="Z67" s="699" t="str">
        <f>'Passo 04 - Cálculo do Risco Res'!L68</f>
        <v/>
      </c>
      <c r="AA67" s="699" t="str">
        <f>'Passo 04 - Cálculo do Risco Res'!M68</f>
        <v/>
      </c>
      <c r="AB67" s="699" t="str">
        <f>'Passo 04 - Cálculo do Risco Res'!N68</f>
        <v>-</v>
      </c>
      <c r="AC67" s="700" t="str">
        <f>'Passo 04 - Cálculo do Risco Res'!Q68</f>
        <v>-</v>
      </c>
      <c r="AD67" s="95" t="str">
        <f>'Passo 04 - Cálculo do Risco Res'!R68</f>
        <v>-</v>
      </c>
      <c r="AE67" s="701" t="str">
        <f>'Passo 05 - Cálculo do Risco Ine'!Q68</f>
        <v>#REF!</v>
      </c>
      <c r="AF67" s="95" t="str">
        <f>'Passo 05 - Cálculo do Risco Ine'!R68</f>
        <v>#REF!</v>
      </c>
      <c r="AG67" s="701" t="str">
        <f>'Passo 06 - Definição das Respos'!F70</f>
        <v>-</v>
      </c>
      <c r="AH67" s="702" t="str">
        <f>'Passo 06 - Definição das Respos'!G70</f>
        <v>-</v>
      </c>
      <c r="AI67" s="95" t="str">
        <f>'Passo 06 - Definição das Respos'!H70</f>
        <v/>
      </c>
      <c r="AJ67" s="701" t="str">
        <f>'Passo 07 - Plano de Tratamento '!G70</f>
        <v/>
      </c>
      <c r="AK67" s="702" t="str">
        <f>'Passo 07 - Plano de Tratamento '!H70</f>
        <v/>
      </c>
      <c r="AL67" s="702" t="str">
        <f>'Passo 07 - Plano de Tratamento '!I70</f>
        <v/>
      </c>
      <c r="AM67" s="702" t="str">
        <f>'Passo 07 - Plano de Tratamento '!J70</f>
        <v/>
      </c>
      <c r="AN67" s="702" t="str">
        <f>'Passo 07 - Plano de Tratamento '!K70</f>
        <v/>
      </c>
      <c r="AO67" s="702" t="str">
        <f>'Passo 07 - Plano de Tratamento '!L70</f>
        <v/>
      </c>
      <c r="AP67" s="702" t="str">
        <f>'Passo 07 - Plano de Tratamento '!M70</f>
        <v/>
      </c>
      <c r="AQ67" s="703" t="str">
        <f>'Passo 07 - Plano de Tratamento '!N70</f>
        <v>-</v>
      </c>
    </row>
    <row r="68" ht="45.0" customHeight="1">
      <c r="A68" s="704">
        <v>64.0</v>
      </c>
      <c r="B68" s="693"/>
      <c r="C68" s="693"/>
      <c r="D68" s="693"/>
      <c r="E68" s="693" t="str">
        <f t="shared" ref="E68:F68" si="190">'Passo 02  - Elaboração do PACI'!B70</f>
        <v>#REF!</v>
      </c>
      <c r="F68" s="694" t="str">
        <f t="shared" si="190"/>
        <v>#REF!</v>
      </c>
      <c r="G68" s="692" t="str">
        <f t="shared" ref="G68:K68" si="191">'Passo 02  - Elaboração do PACI'!E70</f>
        <v>#REF!</v>
      </c>
      <c r="H68" s="693" t="str">
        <f t="shared" si="191"/>
        <v>#REF!</v>
      </c>
      <c r="I68" s="693" t="str">
        <f t="shared" si="191"/>
        <v>#REF!</v>
      </c>
      <c r="J68" s="693" t="str">
        <f t="shared" si="191"/>
        <v>#REF!</v>
      </c>
      <c r="K68" s="694" t="str">
        <f t="shared" si="191"/>
        <v>#REF!</v>
      </c>
      <c r="L68" s="692" t="str">
        <f t="shared" ref="L68:T68" si="192">'Passo 02  - Elaboração do PACI'!K70</f>
        <v>#REF!</v>
      </c>
      <c r="M68" s="693" t="str">
        <f t="shared" si="192"/>
        <v>#REF!</v>
      </c>
      <c r="N68" s="693" t="str">
        <f t="shared" si="192"/>
        <v>#REF!</v>
      </c>
      <c r="O68" s="693" t="str">
        <f t="shared" si="192"/>
        <v>#REF!</v>
      </c>
      <c r="P68" s="695" t="str">
        <f t="shared" si="192"/>
        <v>#REF!</v>
      </c>
      <c r="Q68" s="695" t="str">
        <f t="shared" si="192"/>
        <v>#REF!</v>
      </c>
      <c r="R68" s="695" t="str">
        <f t="shared" si="192"/>
        <v>#REF!</v>
      </c>
      <c r="S68" s="696" t="str">
        <f t="shared" si="192"/>
        <v>#REF!</v>
      </c>
      <c r="T68" s="697" t="str">
        <f t="shared" si="192"/>
        <v>#REF!</v>
      </c>
      <c r="U68" s="698" t="str">
        <f>'Passo 04 - Cálculo do Risco Res'!F69</f>
        <v/>
      </c>
      <c r="V68" s="695" t="str">
        <f>'Passo 04 - Cálculo do Risco Res'!G69</f>
        <v/>
      </c>
      <c r="W68" s="695" t="str">
        <f>'Passo 04 - Cálculo do Risco Res'!H69</f>
        <v/>
      </c>
      <c r="X68" s="695" t="str">
        <f>'Passo 04 - Cálculo do Risco Res'!I69</f>
        <v/>
      </c>
      <c r="Y68" s="699" t="str">
        <f>'Passo 04 - Cálculo do Risco Res'!K69</f>
        <v/>
      </c>
      <c r="Z68" s="699" t="str">
        <f>'Passo 04 - Cálculo do Risco Res'!L69</f>
        <v/>
      </c>
      <c r="AA68" s="699" t="str">
        <f>'Passo 04 - Cálculo do Risco Res'!M69</f>
        <v/>
      </c>
      <c r="AB68" s="699" t="str">
        <f>'Passo 04 - Cálculo do Risco Res'!N69</f>
        <v>-</v>
      </c>
      <c r="AC68" s="700" t="str">
        <f>'Passo 04 - Cálculo do Risco Res'!Q69</f>
        <v>-</v>
      </c>
      <c r="AD68" s="95" t="str">
        <f>'Passo 04 - Cálculo do Risco Res'!R69</f>
        <v>-</v>
      </c>
      <c r="AE68" s="701" t="str">
        <f>'Passo 05 - Cálculo do Risco Ine'!Q69</f>
        <v>#REF!</v>
      </c>
      <c r="AF68" s="95" t="str">
        <f>'Passo 05 - Cálculo do Risco Ine'!R69</f>
        <v>#REF!</v>
      </c>
      <c r="AG68" s="701" t="str">
        <f>'Passo 06 - Definição das Respos'!F71</f>
        <v>-</v>
      </c>
      <c r="AH68" s="702" t="str">
        <f>'Passo 06 - Definição das Respos'!G71</f>
        <v>-</v>
      </c>
      <c r="AI68" s="95" t="str">
        <f>'Passo 06 - Definição das Respos'!H71</f>
        <v/>
      </c>
      <c r="AJ68" s="701" t="str">
        <f>'Passo 07 - Plano de Tratamento '!G71</f>
        <v/>
      </c>
      <c r="AK68" s="702" t="str">
        <f>'Passo 07 - Plano de Tratamento '!H71</f>
        <v/>
      </c>
      <c r="AL68" s="702" t="str">
        <f>'Passo 07 - Plano de Tratamento '!I71</f>
        <v/>
      </c>
      <c r="AM68" s="702" t="str">
        <f>'Passo 07 - Plano de Tratamento '!J71</f>
        <v/>
      </c>
      <c r="AN68" s="702" t="str">
        <f>'Passo 07 - Plano de Tratamento '!K71</f>
        <v/>
      </c>
      <c r="AO68" s="702" t="str">
        <f>'Passo 07 - Plano de Tratamento '!L71</f>
        <v/>
      </c>
      <c r="AP68" s="702" t="str">
        <f>'Passo 07 - Plano de Tratamento '!M71</f>
        <v/>
      </c>
      <c r="AQ68" s="703" t="str">
        <f>'Passo 07 - Plano de Tratamento '!N71</f>
        <v>-</v>
      </c>
    </row>
    <row r="69" ht="45.0" customHeight="1">
      <c r="A69" s="689">
        <v>65.0</v>
      </c>
      <c r="B69" s="693"/>
      <c r="C69" s="693"/>
      <c r="D69" s="693"/>
      <c r="E69" s="693" t="str">
        <f t="shared" ref="E69:F69" si="193">'Passo 02  - Elaboração do PACI'!B71</f>
        <v>#REF!</v>
      </c>
      <c r="F69" s="694" t="str">
        <f t="shared" si="193"/>
        <v>#REF!</v>
      </c>
      <c r="G69" s="692" t="str">
        <f t="shared" ref="G69:K69" si="194">'Passo 02  - Elaboração do PACI'!E71</f>
        <v>#REF!</v>
      </c>
      <c r="H69" s="693" t="str">
        <f t="shared" si="194"/>
        <v>#REF!</v>
      </c>
      <c r="I69" s="693" t="str">
        <f t="shared" si="194"/>
        <v>#REF!</v>
      </c>
      <c r="J69" s="693" t="str">
        <f t="shared" si="194"/>
        <v>#REF!</v>
      </c>
      <c r="K69" s="694" t="str">
        <f t="shared" si="194"/>
        <v>#REF!</v>
      </c>
      <c r="L69" s="692" t="str">
        <f t="shared" ref="L69:T69" si="195">'Passo 02  - Elaboração do PACI'!K71</f>
        <v>#REF!</v>
      </c>
      <c r="M69" s="693" t="str">
        <f t="shared" si="195"/>
        <v>#REF!</v>
      </c>
      <c r="N69" s="693" t="str">
        <f t="shared" si="195"/>
        <v>#REF!</v>
      </c>
      <c r="O69" s="693" t="str">
        <f t="shared" si="195"/>
        <v>#REF!</v>
      </c>
      <c r="P69" s="695" t="str">
        <f t="shared" si="195"/>
        <v>#REF!</v>
      </c>
      <c r="Q69" s="695" t="str">
        <f t="shared" si="195"/>
        <v>#REF!</v>
      </c>
      <c r="R69" s="695" t="str">
        <f t="shared" si="195"/>
        <v>#REF!</v>
      </c>
      <c r="S69" s="696" t="str">
        <f t="shared" si="195"/>
        <v>#REF!</v>
      </c>
      <c r="T69" s="697" t="str">
        <f t="shared" si="195"/>
        <v>#REF!</v>
      </c>
      <c r="U69" s="698" t="str">
        <f>'Passo 04 - Cálculo do Risco Res'!F70</f>
        <v/>
      </c>
      <c r="V69" s="695" t="str">
        <f>'Passo 04 - Cálculo do Risco Res'!G70</f>
        <v/>
      </c>
      <c r="W69" s="695" t="str">
        <f>'Passo 04 - Cálculo do Risco Res'!H70</f>
        <v/>
      </c>
      <c r="X69" s="695" t="str">
        <f>'Passo 04 - Cálculo do Risco Res'!I70</f>
        <v/>
      </c>
      <c r="Y69" s="699" t="str">
        <f>'Passo 04 - Cálculo do Risco Res'!K70</f>
        <v/>
      </c>
      <c r="Z69" s="699" t="str">
        <f>'Passo 04 - Cálculo do Risco Res'!L70</f>
        <v/>
      </c>
      <c r="AA69" s="699" t="str">
        <f>'Passo 04 - Cálculo do Risco Res'!M70</f>
        <v/>
      </c>
      <c r="AB69" s="699" t="str">
        <f>'Passo 04 - Cálculo do Risco Res'!N70</f>
        <v>-</v>
      </c>
      <c r="AC69" s="700" t="str">
        <f>'Passo 04 - Cálculo do Risco Res'!Q70</f>
        <v>-</v>
      </c>
      <c r="AD69" s="95" t="str">
        <f>'Passo 04 - Cálculo do Risco Res'!R70</f>
        <v>-</v>
      </c>
      <c r="AE69" s="701" t="str">
        <f>'Passo 05 - Cálculo do Risco Ine'!Q70</f>
        <v>#REF!</v>
      </c>
      <c r="AF69" s="95" t="str">
        <f>'Passo 05 - Cálculo do Risco Ine'!R70</f>
        <v>#REF!</v>
      </c>
      <c r="AG69" s="701" t="str">
        <f>'Passo 06 - Definição das Respos'!F72</f>
        <v>-</v>
      </c>
      <c r="AH69" s="702" t="str">
        <f>'Passo 06 - Definição das Respos'!G72</f>
        <v>-</v>
      </c>
      <c r="AI69" s="95" t="str">
        <f>'Passo 06 - Definição das Respos'!H72</f>
        <v/>
      </c>
      <c r="AJ69" s="701" t="str">
        <f>'Passo 07 - Plano de Tratamento '!G72</f>
        <v/>
      </c>
      <c r="AK69" s="702" t="str">
        <f>'Passo 07 - Plano de Tratamento '!H72</f>
        <v/>
      </c>
      <c r="AL69" s="702" t="str">
        <f>'Passo 07 - Plano de Tratamento '!I72</f>
        <v/>
      </c>
      <c r="AM69" s="702" t="str">
        <f>'Passo 07 - Plano de Tratamento '!J72</f>
        <v/>
      </c>
      <c r="AN69" s="702" t="str">
        <f>'Passo 07 - Plano de Tratamento '!K72</f>
        <v/>
      </c>
      <c r="AO69" s="702" t="str">
        <f>'Passo 07 - Plano de Tratamento '!L72</f>
        <v/>
      </c>
      <c r="AP69" s="702" t="str">
        <f>'Passo 07 - Plano de Tratamento '!M72</f>
        <v/>
      </c>
      <c r="AQ69" s="703" t="str">
        <f>'Passo 07 - Plano de Tratamento '!N72</f>
        <v>-</v>
      </c>
    </row>
    <row r="70" ht="45.0" customHeight="1">
      <c r="A70" s="704">
        <v>66.0</v>
      </c>
      <c r="B70" s="693"/>
      <c r="C70" s="693"/>
      <c r="D70" s="693"/>
      <c r="E70" s="693" t="str">
        <f t="shared" ref="E70:F70" si="196">'Passo 02  - Elaboração do PACI'!B72</f>
        <v>#REF!</v>
      </c>
      <c r="F70" s="694" t="str">
        <f t="shared" si="196"/>
        <v>#REF!</v>
      </c>
      <c r="G70" s="692" t="str">
        <f t="shared" ref="G70:K70" si="197">'Passo 02  - Elaboração do PACI'!E72</f>
        <v>#REF!</v>
      </c>
      <c r="H70" s="693" t="str">
        <f t="shared" si="197"/>
        <v>#REF!</v>
      </c>
      <c r="I70" s="693" t="str">
        <f t="shared" si="197"/>
        <v>#REF!</v>
      </c>
      <c r="J70" s="693" t="str">
        <f t="shared" si="197"/>
        <v>#REF!</v>
      </c>
      <c r="K70" s="694" t="str">
        <f t="shared" si="197"/>
        <v>#REF!</v>
      </c>
      <c r="L70" s="692" t="str">
        <f t="shared" ref="L70:T70" si="198">'Passo 02  - Elaboração do PACI'!K72</f>
        <v>#REF!</v>
      </c>
      <c r="M70" s="693" t="str">
        <f t="shared" si="198"/>
        <v>#REF!</v>
      </c>
      <c r="N70" s="693" t="str">
        <f t="shared" si="198"/>
        <v>#REF!</v>
      </c>
      <c r="O70" s="693" t="str">
        <f t="shared" si="198"/>
        <v>#REF!</v>
      </c>
      <c r="P70" s="695" t="str">
        <f t="shared" si="198"/>
        <v>#REF!</v>
      </c>
      <c r="Q70" s="695" t="str">
        <f t="shared" si="198"/>
        <v>#REF!</v>
      </c>
      <c r="R70" s="695" t="str">
        <f t="shared" si="198"/>
        <v>#REF!</v>
      </c>
      <c r="S70" s="696" t="str">
        <f t="shared" si="198"/>
        <v>#REF!</v>
      </c>
      <c r="T70" s="697" t="str">
        <f t="shared" si="198"/>
        <v>#REF!</v>
      </c>
      <c r="U70" s="698" t="str">
        <f>'Passo 04 - Cálculo do Risco Res'!F71</f>
        <v/>
      </c>
      <c r="V70" s="695" t="str">
        <f>'Passo 04 - Cálculo do Risco Res'!G71</f>
        <v/>
      </c>
      <c r="W70" s="695" t="str">
        <f>'Passo 04 - Cálculo do Risco Res'!H71</f>
        <v/>
      </c>
      <c r="X70" s="695" t="str">
        <f>'Passo 04 - Cálculo do Risco Res'!I71</f>
        <v/>
      </c>
      <c r="Y70" s="699" t="str">
        <f>'Passo 04 - Cálculo do Risco Res'!K71</f>
        <v/>
      </c>
      <c r="Z70" s="699" t="str">
        <f>'Passo 04 - Cálculo do Risco Res'!L71</f>
        <v/>
      </c>
      <c r="AA70" s="699" t="str">
        <f>'Passo 04 - Cálculo do Risco Res'!M71</f>
        <v/>
      </c>
      <c r="AB70" s="699" t="str">
        <f>'Passo 04 - Cálculo do Risco Res'!N71</f>
        <v>-</v>
      </c>
      <c r="AC70" s="700" t="str">
        <f>'Passo 04 - Cálculo do Risco Res'!Q71</f>
        <v>-</v>
      </c>
      <c r="AD70" s="95" t="str">
        <f>'Passo 04 - Cálculo do Risco Res'!R71</f>
        <v>-</v>
      </c>
      <c r="AE70" s="701" t="str">
        <f>'Passo 05 - Cálculo do Risco Ine'!Q71</f>
        <v>#REF!</v>
      </c>
      <c r="AF70" s="95" t="str">
        <f>'Passo 05 - Cálculo do Risco Ine'!R71</f>
        <v>#REF!</v>
      </c>
      <c r="AG70" s="701" t="str">
        <f>'Passo 06 - Definição das Respos'!F73</f>
        <v>-</v>
      </c>
      <c r="AH70" s="702" t="str">
        <f>'Passo 06 - Definição das Respos'!G73</f>
        <v>-</v>
      </c>
      <c r="AI70" s="95" t="str">
        <f>'Passo 06 - Definição das Respos'!H73</f>
        <v/>
      </c>
      <c r="AJ70" s="701" t="str">
        <f>'Passo 07 - Plano de Tratamento '!G73</f>
        <v/>
      </c>
      <c r="AK70" s="702" t="str">
        <f>'Passo 07 - Plano de Tratamento '!H73</f>
        <v/>
      </c>
      <c r="AL70" s="702" t="str">
        <f>'Passo 07 - Plano de Tratamento '!I73</f>
        <v/>
      </c>
      <c r="AM70" s="702" t="str">
        <f>'Passo 07 - Plano de Tratamento '!J73</f>
        <v/>
      </c>
      <c r="AN70" s="702" t="str">
        <f>'Passo 07 - Plano de Tratamento '!K73</f>
        <v/>
      </c>
      <c r="AO70" s="702" t="str">
        <f>'Passo 07 - Plano de Tratamento '!L73</f>
        <v/>
      </c>
      <c r="AP70" s="702" t="str">
        <f>'Passo 07 - Plano de Tratamento '!M73</f>
        <v/>
      </c>
      <c r="AQ70" s="703" t="str">
        <f>'Passo 07 - Plano de Tratamento '!N73</f>
        <v>-</v>
      </c>
    </row>
    <row r="71" ht="45.0" customHeight="1">
      <c r="A71" s="689">
        <v>67.0</v>
      </c>
      <c r="B71" s="693"/>
      <c r="C71" s="693"/>
      <c r="D71" s="693"/>
      <c r="E71" s="693" t="str">
        <f t="shared" ref="E71:F71" si="199">'Passo 02  - Elaboração do PACI'!B73</f>
        <v>#REF!</v>
      </c>
      <c r="F71" s="694" t="str">
        <f t="shared" si="199"/>
        <v>#REF!</v>
      </c>
      <c r="G71" s="692" t="str">
        <f t="shared" ref="G71:K71" si="200">'Passo 02  - Elaboração do PACI'!E73</f>
        <v>#REF!</v>
      </c>
      <c r="H71" s="693" t="str">
        <f t="shared" si="200"/>
        <v>#REF!</v>
      </c>
      <c r="I71" s="693" t="str">
        <f t="shared" si="200"/>
        <v>#REF!</v>
      </c>
      <c r="J71" s="693" t="str">
        <f t="shared" si="200"/>
        <v>#REF!</v>
      </c>
      <c r="K71" s="694" t="str">
        <f t="shared" si="200"/>
        <v>#REF!</v>
      </c>
      <c r="L71" s="692" t="str">
        <f t="shared" ref="L71:T71" si="201">'Passo 02  - Elaboração do PACI'!K73</f>
        <v>#REF!</v>
      </c>
      <c r="M71" s="693" t="str">
        <f t="shared" si="201"/>
        <v>#REF!</v>
      </c>
      <c r="N71" s="693" t="str">
        <f t="shared" si="201"/>
        <v>#REF!</v>
      </c>
      <c r="O71" s="693" t="str">
        <f t="shared" si="201"/>
        <v>#REF!</v>
      </c>
      <c r="P71" s="695" t="str">
        <f t="shared" si="201"/>
        <v>#REF!</v>
      </c>
      <c r="Q71" s="695" t="str">
        <f t="shared" si="201"/>
        <v>#REF!</v>
      </c>
      <c r="R71" s="695" t="str">
        <f t="shared" si="201"/>
        <v>#REF!</v>
      </c>
      <c r="S71" s="696" t="str">
        <f t="shared" si="201"/>
        <v>#REF!</v>
      </c>
      <c r="T71" s="697" t="str">
        <f t="shared" si="201"/>
        <v>#REF!</v>
      </c>
      <c r="U71" s="698" t="str">
        <f>'Passo 04 - Cálculo do Risco Res'!F72</f>
        <v/>
      </c>
      <c r="V71" s="695" t="str">
        <f>'Passo 04 - Cálculo do Risco Res'!G72</f>
        <v/>
      </c>
      <c r="W71" s="695" t="str">
        <f>'Passo 04 - Cálculo do Risco Res'!H72</f>
        <v/>
      </c>
      <c r="X71" s="695" t="str">
        <f>'Passo 04 - Cálculo do Risco Res'!I72</f>
        <v/>
      </c>
      <c r="Y71" s="699" t="str">
        <f>'Passo 04 - Cálculo do Risco Res'!K72</f>
        <v/>
      </c>
      <c r="Z71" s="699" t="str">
        <f>'Passo 04 - Cálculo do Risco Res'!L72</f>
        <v/>
      </c>
      <c r="AA71" s="699" t="str">
        <f>'Passo 04 - Cálculo do Risco Res'!M72</f>
        <v/>
      </c>
      <c r="AB71" s="699" t="str">
        <f>'Passo 04 - Cálculo do Risco Res'!N72</f>
        <v>-</v>
      </c>
      <c r="AC71" s="700" t="str">
        <f>'Passo 04 - Cálculo do Risco Res'!Q72</f>
        <v>-</v>
      </c>
      <c r="AD71" s="95" t="str">
        <f>'Passo 04 - Cálculo do Risco Res'!R72</f>
        <v>-</v>
      </c>
      <c r="AE71" s="701" t="str">
        <f>'Passo 05 - Cálculo do Risco Ine'!Q72</f>
        <v>#REF!</v>
      </c>
      <c r="AF71" s="95" t="str">
        <f>'Passo 05 - Cálculo do Risco Ine'!R72</f>
        <v>#REF!</v>
      </c>
      <c r="AG71" s="701" t="str">
        <f>'Passo 06 - Definição das Respos'!F74</f>
        <v>-</v>
      </c>
      <c r="AH71" s="702" t="str">
        <f>'Passo 06 - Definição das Respos'!G74</f>
        <v>-</v>
      </c>
      <c r="AI71" s="95" t="str">
        <f>'Passo 06 - Definição das Respos'!H74</f>
        <v/>
      </c>
      <c r="AJ71" s="701" t="str">
        <f>'Passo 07 - Plano de Tratamento '!G74</f>
        <v/>
      </c>
      <c r="AK71" s="702" t="str">
        <f>'Passo 07 - Plano de Tratamento '!H74</f>
        <v/>
      </c>
      <c r="AL71" s="702" t="str">
        <f>'Passo 07 - Plano de Tratamento '!I74</f>
        <v/>
      </c>
      <c r="AM71" s="702" t="str">
        <f>'Passo 07 - Plano de Tratamento '!J74</f>
        <v/>
      </c>
      <c r="AN71" s="702" t="str">
        <f>'Passo 07 - Plano de Tratamento '!K74</f>
        <v/>
      </c>
      <c r="AO71" s="702" t="str">
        <f>'Passo 07 - Plano de Tratamento '!L74</f>
        <v/>
      </c>
      <c r="AP71" s="702" t="str">
        <f>'Passo 07 - Plano de Tratamento '!M74</f>
        <v/>
      </c>
      <c r="AQ71" s="703" t="str">
        <f>'Passo 07 - Plano de Tratamento '!N74</f>
        <v>-</v>
      </c>
    </row>
    <row r="72" ht="45.0" customHeight="1">
      <c r="A72" s="704">
        <v>68.0</v>
      </c>
      <c r="B72" s="693"/>
      <c r="C72" s="693"/>
      <c r="D72" s="693"/>
      <c r="E72" s="693" t="str">
        <f t="shared" ref="E72:F72" si="202">'Passo 02  - Elaboração do PACI'!B74</f>
        <v>#REF!</v>
      </c>
      <c r="F72" s="694" t="str">
        <f t="shared" si="202"/>
        <v>#REF!</v>
      </c>
      <c r="G72" s="692" t="str">
        <f t="shared" ref="G72:K72" si="203">'Passo 02  - Elaboração do PACI'!E74</f>
        <v>#REF!</v>
      </c>
      <c r="H72" s="693" t="str">
        <f t="shared" si="203"/>
        <v>#REF!</v>
      </c>
      <c r="I72" s="693" t="str">
        <f t="shared" si="203"/>
        <v>#REF!</v>
      </c>
      <c r="J72" s="693" t="str">
        <f t="shared" si="203"/>
        <v>#REF!</v>
      </c>
      <c r="K72" s="694" t="str">
        <f t="shared" si="203"/>
        <v>#REF!</v>
      </c>
      <c r="L72" s="692" t="str">
        <f t="shared" ref="L72:T72" si="204">'Passo 02  - Elaboração do PACI'!K74</f>
        <v>#REF!</v>
      </c>
      <c r="M72" s="693" t="str">
        <f t="shared" si="204"/>
        <v>#REF!</v>
      </c>
      <c r="N72" s="693" t="str">
        <f t="shared" si="204"/>
        <v>#REF!</v>
      </c>
      <c r="O72" s="693" t="str">
        <f t="shared" si="204"/>
        <v>#REF!</v>
      </c>
      <c r="P72" s="695" t="str">
        <f t="shared" si="204"/>
        <v>#REF!</v>
      </c>
      <c r="Q72" s="695" t="str">
        <f t="shared" si="204"/>
        <v>#REF!</v>
      </c>
      <c r="R72" s="695" t="str">
        <f t="shared" si="204"/>
        <v>#REF!</v>
      </c>
      <c r="S72" s="696" t="str">
        <f t="shared" si="204"/>
        <v>#REF!</v>
      </c>
      <c r="T72" s="697" t="str">
        <f t="shared" si="204"/>
        <v>#REF!</v>
      </c>
      <c r="U72" s="698" t="str">
        <f>'Passo 04 - Cálculo do Risco Res'!F73</f>
        <v/>
      </c>
      <c r="V72" s="695" t="str">
        <f>'Passo 04 - Cálculo do Risco Res'!G73</f>
        <v/>
      </c>
      <c r="W72" s="695" t="str">
        <f>'Passo 04 - Cálculo do Risco Res'!H73</f>
        <v/>
      </c>
      <c r="X72" s="695" t="str">
        <f>'Passo 04 - Cálculo do Risco Res'!I73</f>
        <v/>
      </c>
      <c r="Y72" s="699" t="str">
        <f>'Passo 04 - Cálculo do Risco Res'!K73</f>
        <v/>
      </c>
      <c r="Z72" s="699" t="str">
        <f>'Passo 04 - Cálculo do Risco Res'!L73</f>
        <v/>
      </c>
      <c r="AA72" s="699" t="str">
        <f>'Passo 04 - Cálculo do Risco Res'!M73</f>
        <v/>
      </c>
      <c r="AB72" s="699" t="str">
        <f>'Passo 04 - Cálculo do Risco Res'!N73</f>
        <v>-</v>
      </c>
      <c r="AC72" s="700" t="str">
        <f>'Passo 04 - Cálculo do Risco Res'!Q73</f>
        <v>-</v>
      </c>
      <c r="AD72" s="95" t="str">
        <f>'Passo 04 - Cálculo do Risco Res'!R73</f>
        <v>-</v>
      </c>
      <c r="AE72" s="701" t="str">
        <f>'Passo 05 - Cálculo do Risco Ine'!Q73</f>
        <v>#REF!</v>
      </c>
      <c r="AF72" s="95" t="str">
        <f>'Passo 05 - Cálculo do Risco Ine'!R73</f>
        <v>#REF!</v>
      </c>
      <c r="AG72" s="701" t="str">
        <f>'Passo 06 - Definição das Respos'!F75</f>
        <v>-</v>
      </c>
      <c r="AH72" s="702" t="str">
        <f>'Passo 06 - Definição das Respos'!G75</f>
        <v>-</v>
      </c>
      <c r="AI72" s="95" t="str">
        <f>'Passo 06 - Definição das Respos'!H75</f>
        <v/>
      </c>
      <c r="AJ72" s="701" t="str">
        <f>'Passo 07 - Plano de Tratamento '!G75</f>
        <v/>
      </c>
      <c r="AK72" s="702" t="str">
        <f>'Passo 07 - Plano de Tratamento '!H75</f>
        <v/>
      </c>
      <c r="AL72" s="702" t="str">
        <f>'Passo 07 - Plano de Tratamento '!I75</f>
        <v/>
      </c>
      <c r="AM72" s="702" t="str">
        <f>'Passo 07 - Plano de Tratamento '!J75</f>
        <v/>
      </c>
      <c r="AN72" s="702" t="str">
        <f>'Passo 07 - Plano de Tratamento '!K75</f>
        <v/>
      </c>
      <c r="AO72" s="702" t="str">
        <f>'Passo 07 - Plano de Tratamento '!L75</f>
        <v/>
      </c>
      <c r="AP72" s="702" t="str">
        <f>'Passo 07 - Plano de Tratamento '!M75</f>
        <v/>
      </c>
      <c r="AQ72" s="703" t="str">
        <f>'Passo 07 - Plano de Tratamento '!N75</f>
        <v>-</v>
      </c>
    </row>
    <row r="73" ht="45.0" customHeight="1">
      <c r="A73" s="689">
        <v>69.0</v>
      </c>
      <c r="B73" s="693"/>
      <c r="C73" s="693"/>
      <c r="D73" s="693"/>
      <c r="E73" s="693" t="str">
        <f t="shared" ref="E73:F73" si="205">'Passo 02  - Elaboração do PACI'!B75</f>
        <v>#REF!</v>
      </c>
      <c r="F73" s="694" t="str">
        <f t="shared" si="205"/>
        <v>#REF!</v>
      </c>
      <c r="G73" s="692" t="str">
        <f t="shared" ref="G73:K73" si="206">'Passo 02  - Elaboração do PACI'!E75</f>
        <v>#REF!</v>
      </c>
      <c r="H73" s="693" t="str">
        <f t="shared" si="206"/>
        <v>#REF!</v>
      </c>
      <c r="I73" s="693" t="str">
        <f t="shared" si="206"/>
        <v>#REF!</v>
      </c>
      <c r="J73" s="693" t="str">
        <f t="shared" si="206"/>
        <v>#REF!</v>
      </c>
      <c r="K73" s="694" t="str">
        <f t="shared" si="206"/>
        <v>#REF!</v>
      </c>
      <c r="L73" s="692" t="str">
        <f t="shared" ref="L73:T73" si="207">'Passo 02  - Elaboração do PACI'!K75</f>
        <v>#REF!</v>
      </c>
      <c r="M73" s="693" t="str">
        <f t="shared" si="207"/>
        <v>#REF!</v>
      </c>
      <c r="N73" s="693" t="str">
        <f t="shared" si="207"/>
        <v>#REF!</v>
      </c>
      <c r="O73" s="693" t="str">
        <f t="shared" si="207"/>
        <v>#REF!</v>
      </c>
      <c r="P73" s="695" t="str">
        <f t="shared" si="207"/>
        <v>#REF!</v>
      </c>
      <c r="Q73" s="695" t="str">
        <f t="shared" si="207"/>
        <v>#REF!</v>
      </c>
      <c r="R73" s="695" t="str">
        <f t="shared" si="207"/>
        <v>#REF!</v>
      </c>
      <c r="S73" s="696" t="str">
        <f t="shared" si="207"/>
        <v>#REF!</v>
      </c>
      <c r="T73" s="697" t="str">
        <f t="shared" si="207"/>
        <v>#REF!</v>
      </c>
      <c r="U73" s="698" t="str">
        <f>'Passo 04 - Cálculo do Risco Res'!F74</f>
        <v/>
      </c>
      <c r="V73" s="695" t="str">
        <f>'Passo 04 - Cálculo do Risco Res'!G74</f>
        <v/>
      </c>
      <c r="W73" s="695" t="str">
        <f>'Passo 04 - Cálculo do Risco Res'!H74</f>
        <v/>
      </c>
      <c r="X73" s="695" t="str">
        <f>'Passo 04 - Cálculo do Risco Res'!I74</f>
        <v/>
      </c>
      <c r="Y73" s="699" t="str">
        <f>'Passo 04 - Cálculo do Risco Res'!K74</f>
        <v/>
      </c>
      <c r="Z73" s="699" t="str">
        <f>'Passo 04 - Cálculo do Risco Res'!L74</f>
        <v/>
      </c>
      <c r="AA73" s="699" t="str">
        <f>'Passo 04 - Cálculo do Risco Res'!M74</f>
        <v/>
      </c>
      <c r="AB73" s="699" t="str">
        <f>'Passo 04 - Cálculo do Risco Res'!N74</f>
        <v>-</v>
      </c>
      <c r="AC73" s="700" t="str">
        <f>'Passo 04 - Cálculo do Risco Res'!Q74</f>
        <v>-</v>
      </c>
      <c r="AD73" s="95" t="str">
        <f>'Passo 04 - Cálculo do Risco Res'!R74</f>
        <v>-</v>
      </c>
      <c r="AE73" s="701" t="str">
        <f>'Passo 05 - Cálculo do Risco Ine'!Q74</f>
        <v>#REF!</v>
      </c>
      <c r="AF73" s="95" t="str">
        <f>'Passo 05 - Cálculo do Risco Ine'!R74</f>
        <v>#REF!</v>
      </c>
      <c r="AG73" s="701" t="str">
        <f>'Passo 06 - Definição das Respos'!F76</f>
        <v>-</v>
      </c>
      <c r="AH73" s="702" t="str">
        <f>'Passo 06 - Definição das Respos'!G76</f>
        <v>-</v>
      </c>
      <c r="AI73" s="95" t="str">
        <f>'Passo 06 - Definição das Respos'!H76</f>
        <v/>
      </c>
      <c r="AJ73" s="701" t="str">
        <f>'Passo 07 - Plano de Tratamento '!G76</f>
        <v/>
      </c>
      <c r="AK73" s="702" t="str">
        <f>'Passo 07 - Plano de Tratamento '!H76</f>
        <v/>
      </c>
      <c r="AL73" s="702" t="str">
        <f>'Passo 07 - Plano de Tratamento '!I76</f>
        <v/>
      </c>
      <c r="AM73" s="702" t="str">
        <f>'Passo 07 - Plano de Tratamento '!J76</f>
        <v/>
      </c>
      <c r="AN73" s="702" t="str">
        <f>'Passo 07 - Plano de Tratamento '!K76</f>
        <v/>
      </c>
      <c r="AO73" s="702" t="str">
        <f>'Passo 07 - Plano de Tratamento '!L76</f>
        <v/>
      </c>
      <c r="AP73" s="702" t="str">
        <f>'Passo 07 - Plano de Tratamento '!M76</f>
        <v/>
      </c>
      <c r="AQ73" s="703" t="str">
        <f>'Passo 07 - Plano de Tratamento '!N76</f>
        <v>-</v>
      </c>
    </row>
    <row r="74" ht="45.0" customHeight="1">
      <c r="A74" s="704">
        <v>70.0</v>
      </c>
      <c r="B74" s="693"/>
      <c r="C74" s="693"/>
      <c r="D74" s="693"/>
      <c r="E74" s="693" t="str">
        <f t="shared" ref="E74:F74" si="208">'Passo 02  - Elaboração do PACI'!B76</f>
        <v>#REF!</v>
      </c>
      <c r="F74" s="694" t="str">
        <f t="shared" si="208"/>
        <v>#REF!</v>
      </c>
      <c r="G74" s="692" t="str">
        <f t="shared" ref="G74:K74" si="209">'Passo 02  - Elaboração do PACI'!E76</f>
        <v>#REF!</v>
      </c>
      <c r="H74" s="693" t="str">
        <f t="shared" si="209"/>
        <v>#REF!</v>
      </c>
      <c r="I74" s="693" t="str">
        <f t="shared" si="209"/>
        <v>#REF!</v>
      </c>
      <c r="J74" s="693" t="str">
        <f t="shared" si="209"/>
        <v>#REF!</v>
      </c>
      <c r="K74" s="694" t="str">
        <f t="shared" si="209"/>
        <v>#REF!</v>
      </c>
      <c r="L74" s="692" t="str">
        <f t="shared" ref="L74:T74" si="210">'Passo 02  - Elaboração do PACI'!K76</f>
        <v>#REF!</v>
      </c>
      <c r="M74" s="693" t="str">
        <f t="shared" si="210"/>
        <v>#REF!</v>
      </c>
      <c r="N74" s="693" t="str">
        <f t="shared" si="210"/>
        <v>#REF!</v>
      </c>
      <c r="O74" s="693" t="str">
        <f t="shared" si="210"/>
        <v>#REF!</v>
      </c>
      <c r="P74" s="695" t="str">
        <f t="shared" si="210"/>
        <v>#REF!</v>
      </c>
      <c r="Q74" s="695" t="str">
        <f t="shared" si="210"/>
        <v>#REF!</v>
      </c>
      <c r="R74" s="695" t="str">
        <f t="shared" si="210"/>
        <v>#REF!</v>
      </c>
      <c r="S74" s="696" t="str">
        <f t="shared" si="210"/>
        <v>#REF!</v>
      </c>
      <c r="T74" s="697" t="str">
        <f t="shared" si="210"/>
        <v>#REF!</v>
      </c>
      <c r="U74" s="698" t="str">
        <f>'Passo 04 - Cálculo do Risco Res'!F75</f>
        <v/>
      </c>
      <c r="V74" s="695" t="str">
        <f>'Passo 04 - Cálculo do Risco Res'!G75</f>
        <v/>
      </c>
      <c r="W74" s="695" t="str">
        <f>'Passo 04 - Cálculo do Risco Res'!H75</f>
        <v/>
      </c>
      <c r="X74" s="695" t="str">
        <f>'Passo 04 - Cálculo do Risco Res'!I75</f>
        <v/>
      </c>
      <c r="Y74" s="699" t="str">
        <f>'Passo 04 - Cálculo do Risco Res'!K75</f>
        <v/>
      </c>
      <c r="Z74" s="699" t="str">
        <f>'Passo 04 - Cálculo do Risco Res'!L75</f>
        <v/>
      </c>
      <c r="AA74" s="699" t="str">
        <f>'Passo 04 - Cálculo do Risco Res'!M75</f>
        <v/>
      </c>
      <c r="AB74" s="699" t="str">
        <f>'Passo 04 - Cálculo do Risco Res'!N75</f>
        <v>-</v>
      </c>
      <c r="AC74" s="700" t="str">
        <f>'Passo 04 - Cálculo do Risco Res'!Q75</f>
        <v>-</v>
      </c>
      <c r="AD74" s="95" t="str">
        <f>'Passo 04 - Cálculo do Risco Res'!R75</f>
        <v>-</v>
      </c>
      <c r="AE74" s="701" t="str">
        <f>'Passo 05 - Cálculo do Risco Ine'!Q75</f>
        <v>#REF!</v>
      </c>
      <c r="AF74" s="95" t="str">
        <f>'Passo 05 - Cálculo do Risco Ine'!R75</f>
        <v>#REF!</v>
      </c>
      <c r="AG74" s="701" t="str">
        <f>'Passo 06 - Definição das Respos'!F77</f>
        <v>-</v>
      </c>
      <c r="AH74" s="702" t="str">
        <f>'Passo 06 - Definição das Respos'!G77</f>
        <v>-</v>
      </c>
      <c r="AI74" s="95" t="str">
        <f>'Passo 06 - Definição das Respos'!H77</f>
        <v/>
      </c>
      <c r="AJ74" s="701" t="str">
        <f>'Passo 07 - Plano de Tratamento '!G77</f>
        <v/>
      </c>
      <c r="AK74" s="702" t="str">
        <f>'Passo 07 - Plano de Tratamento '!H77</f>
        <v/>
      </c>
      <c r="AL74" s="702" t="str">
        <f>'Passo 07 - Plano de Tratamento '!I77</f>
        <v/>
      </c>
      <c r="AM74" s="702" t="str">
        <f>'Passo 07 - Plano de Tratamento '!J77</f>
        <v/>
      </c>
      <c r="AN74" s="702" t="str">
        <f>'Passo 07 - Plano de Tratamento '!K77</f>
        <v/>
      </c>
      <c r="AO74" s="702" t="str">
        <f>'Passo 07 - Plano de Tratamento '!L77</f>
        <v/>
      </c>
      <c r="AP74" s="702" t="str">
        <f>'Passo 07 - Plano de Tratamento '!M77</f>
        <v/>
      </c>
      <c r="AQ74" s="703" t="str">
        <f>'Passo 07 - Plano de Tratamento '!N77</f>
        <v>-</v>
      </c>
    </row>
    <row r="75" ht="45.0" customHeight="1">
      <c r="A75" s="689">
        <v>71.0</v>
      </c>
      <c r="B75" s="693"/>
      <c r="C75" s="693"/>
      <c r="D75" s="693"/>
      <c r="E75" s="693" t="str">
        <f t="shared" ref="E75:F75" si="211">'Passo 02  - Elaboração do PACI'!B77</f>
        <v>#REF!</v>
      </c>
      <c r="F75" s="694" t="str">
        <f t="shared" si="211"/>
        <v>#REF!</v>
      </c>
      <c r="G75" s="692" t="str">
        <f t="shared" ref="G75:K75" si="212">'Passo 02  - Elaboração do PACI'!E77</f>
        <v>#REF!</v>
      </c>
      <c r="H75" s="693" t="str">
        <f t="shared" si="212"/>
        <v>#REF!</v>
      </c>
      <c r="I75" s="693" t="str">
        <f t="shared" si="212"/>
        <v>#REF!</v>
      </c>
      <c r="J75" s="693" t="str">
        <f t="shared" si="212"/>
        <v>#REF!</v>
      </c>
      <c r="K75" s="694" t="str">
        <f t="shared" si="212"/>
        <v>#REF!</v>
      </c>
      <c r="L75" s="692" t="str">
        <f t="shared" ref="L75:T75" si="213">'Passo 02  - Elaboração do PACI'!K77</f>
        <v>#REF!</v>
      </c>
      <c r="M75" s="693" t="str">
        <f t="shared" si="213"/>
        <v>#REF!</v>
      </c>
      <c r="N75" s="693" t="str">
        <f t="shared" si="213"/>
        <v>#REF!</v>
      </c>
      <c r="O75" s="693" t="str">
        <f t="shared" si="213"/>
        <v>#REF!</v>
      </c>
      <c r="P75" s="695" t="str">
        <f t="shared" si="213"/>
        <v>#REF!</v>
      </c>
      <c r="Q75" s="695" t="str">
        <f t="shared" si="213"/>
        <v>#REF!</v>
      </c>
      <c r="R75" s="695" t="str">
        <f t="shared" si="213"/>
        <v>#REF!</v>
      </c>
      <c r="S75" s="696" t="str">
        <f t="shared" si="213"/>
        <v>#REF!</v>
      </c>
      <c r="T75" s="697" t="str">
        <f t="shared" si="213"/>
        <v>#REF!</v>
      </c>
      <c r="U75" s="698" t="str">
        <f>'Passo 04 - Cálculo do Risco Res'!F76</f>
        <v/>
      </c>
      <c r="V75" s="695" t="str">
        <f>'Passo 04 - Cálculo do Risco Res'!G76</f>
        <v/>
      </c>
      <c r="W75" s="695" t="str">
        <f>'Passo 04 - Cálculo do Risco Res'!H76</f>
        <v/>
      </c>
      <c r="X75" s="695" t="str">
        <f>'Passo 04 - Cálculo do Risco Res'!I76</f>
        <v/>
      </c>
      <c r="Y75" s="699" t="str">
        <f>'Passo 04 - Cálculo do Risco Res'!K76</f>
        <v/>
      </c>
      <c r="Z75" s="699" t="str">
        <f>'Passo 04 - Cálculo do Risco Res'!L76</f>
        <v/>
      </c>
      <c r="AA75" s="699" t="str">
        <f>'Passo 04 - Cálculo do Risco Res'!M76</f>
        <v/>
      </c>
      <c r="AB75" s="699" t="str">
        <f>'Passo 04 - Cálculo do Risco Res'!N76</f>
        <v>-</v>
      </c>
      <c r="AC75" s="700" t="str">
        <f>'Passo 04 - Cálculo do Risco Res'!Q76</f>
        <v>-</v>
      </c>
      <c r="AD75" s="95" t="str">
        <f>'Passo 04 - Cálculo do Risco Res'!R76</f>
        <v>-</v>
      </c>
      <c r="AE75" s="701" t="str">
        <f>'Passo 05 - Cálculo do Risco Ine'!Q76</f>
        <v>#REF!</v>
      </c>
      <c r="AF75" s="95" t="str">
        <f>'Passo 05 - Cálculo do Risco Ine'!R76</f>
        <v>#REF!</v>
      </c>
      <c r="AG75" s="701" t="str">
        <f>'Passo 06 - Definição das Respos'!F78</f>
        <v>-</v>
      </c>
      <c r="AH75" s="702" t="str">
        <f>'Passo 06 - Definição das Respos'!G78</f>
        <v>-</v>
      </c>
      <c r="AI75" s="95" t="str">
        <f>'Passo 06 - Definição das Respos'!H78</f>
        <v/>
      </c>
      <c r="AJ75" s="701" t="str">
        <f>'Passo 07 - Plano de Tratamento '!G78</f>
        <v/>
      </c>
      <c r="AK75" s="702" t="str">
        <f>'Passo 07 - Plano de Tratamento '!H78</f>
        <v/>
      </c>
      <c r="AL75" s="702" t="str">
        <f>'Passo 07 - Plano de Tratamento '!I78</f>
        <v/>
      </c>
      <c r="AM75" s="702" t="str">
        <f>'Passo 07 - Plano de Tratamento '!J78</f>
        <v/>
      </c>
      <c r="AN75" s="702" t="str">
        <f>'Passo 07 - Plano de Tratamento '!K78</f>
        <v/>
      </c>
      <c r="AO75" s="702" t="str">
        <f>'Passo 07 - Plano de Tratamento '!L78</f>
        <v/>
      </c>
      <c r="AP75" s="702" t="str">
        <f>'Passo 07 - Plano de Tratamento '!M78</f>
        <v/>
      </c>
      <c r="AQ75" s="703" t="str">
        <f>'Passo 07 - Plano de Tratamento '!N78</f>
        <v>-</v>
      </c>
    </row>
    <row r="76" ht="45.0" customHeight="1">
      <c r="A76" s="704">
        <v>72.0</v>
      </c>
      <c r="B76" s="693"/>
      <c r="C76" s="693"/>
      <c r="D76" s="693"/>
      <c r="E76" s="693" t="str">
        <f t="shared" ref="E76:F76" si="214">'Passo 02  - Elaboração do PACI'!B78</f>
        <v>#REF!</v>
      </c>
      <c r="F76" s="694" t="str">
        <f t="shared" si="214"/>
        <v>#REF!</v>
      </c>
      <c r="G76" s="692" t="str">
        <f t="shared" ref="G76:K76" si="215">'Passo 02  - Elaboração do PACI'!E78</f>
        <v>#REF!</v>
      </c>
      <c r="H76" s="693" t="str">
        <f t="shared" si="215"/>
        <v>#REF!</v>
      </c>
      <c r="I76" s="693" t="str">
        <f t="shared" si="215"/>
        <v>#REF!</v>
      </c>
      <c r="J76" s="693" t="str">
        <f t="shared" si="215"/>
        <v>#REF!</v>
      </c>
      <c r="K76" s="694" t="str">
        <f t="shared" si="215"/>
        <v>#REF!</v>
      </c>
      <c r="L76" s="692" t="str">
        <f t="shared" ref="L76:T76" si="216">'Passo 02  - Elaboração do PACI'!K78</f>
        <v>#REF!</v>
      </c>
      <c r="M76" s="693" t="str">
        <f t="shared" si="216"/>
        <v>#REF!</v>
      </c>
      <c r="N76" s="693" t="str">
        <f t="shared" si="216"/>
        <v>#REF!</v>
      </c>
      <c r="O76" s="693" t="str">
        <f t="shared" si="216"/>
        <v>#REF!</v>
      </c>
      <c r="P76" s="695" t="str">
        <f t="shared" si="216"/>
        <v>#REF!</v>
      </c>
      <c r="Q76" s="695" t="str">
        <f t="shared" si="216"/>
        <v>#REF!</v>
      </c>
      <c r="R76" s="695" t="str">
        <f t="shared" si="216"/>
        <v>#REF!</v>
      </c>
      <c r="S76" s="696" t="str">
        <f t="shared" si="216"/>
        <v>#REF!</v>
      </c>
      <c r="T76" s="697" t="str">
        <f t="shared" si="216"/>
        <v>#REF!</v>
      </c>
      <c r="U76" s="698" t="str">
        <f>'Passo 04 - Cálculo do Risco Res'!F77</f>
        <v/>
      </c>
      <c r="V76" s="695" t="str">
        <f>'Passo 04 - Cálculo do Risco Res'!G77</f>
        <v/>
      </c>
      <c r="W76" s="695" t="str">
        <f>'Passo 04 - Cálculo do Risco Res'!H77</f>
        <v/>
      </c>
      <c r="X76" s="695" t="str">
        <f>'Passo 04 - Cálculo do Risco Res'!I77</f>
        <v/>
      </c>
      <c r="Y76" s="699" t="str">
        <f>'Passo 04 - Cálculo do Risco Res'!K77</f>
        <v/>
      </c>
      <c r="Z76" s="699" t="str">
        <f>'Passo 04 - Cálculo do Risco Res'!L77</f>
        <v/>
      </c>
      <c r="AA76" s="699" t="str">
        <f>'Passo 04 - Cálculo do Risco Res'!M77</f>
        <v/>
      </c>
      <c r="AB76" s="699" t="str">
        <f>'Passo 04 - Cálculo do Risco Res'!N77</f>
        <v>-</v>
      </c>
      <c r="AC76" s="700" t="str">
        <f>'Passo 04 - Cálculo do Risco Res'!Q77</f>
        <v>-</v>
      </c>
      <c r="AD76" s="95" t="str">
        <f>'Passo 04 - Cálculo do Risco Res'!R77</f>
        <v>-</v>
      </c>
      <c r="AE76" s="701" t="str">
        <f>'Passo 05 - Cálculo do Risco Ine'!Q77</f>
        <v>#REF!</v>
      </c>
      <c r="AF76" s="95" t="str">
        <f>'Passo 05 - Cálculo do Risco Ine'!R77</f>
        <v>#REF!</v>
      </c>
      <c r="AG76" s="701" t="str">
        <f>'Passo 06 - Definição das Respos'!F79</f>
        <v>-</v>
      </c>
      <c r="AH76" s="702" t="str">
        <f>'Passo 06 - Definição das Respos'!G79</f>
        <v>-</v>
      </c>
      <c r="AI76" s="95" t="str">
        <f>'Passo 06 - Definição das Respos'!H79</f>
        <v/>
      </c>
      <c r="AJ76" s="701" t="str">
        <f>'Passo 07 - Plano de Tratamento '!G79</f>
        <v/>
      </c>
      <c r="AK76" s="702" t="str">
        <f>'Passo 07 - Plano de Tratamento '!H79</f>
        <v/>
      </c>
      <c r="AL76" s="702" t="str">
        <f>'Passo 07 - Plano de Tratamento '!I79</f>
        <v/>
      </c>
      <c r="AM76" s="702" t="str">
        <f>'Passo 07 - Plano de Tratamento '!J79</f>
        <v/>
      </c>
      <c r="AN76" s="702" t="str">
        <f>'Passo 07 - Plano de Tratamento '!K79</f>
        <v/>
      </c>
      <c r="AO76" s="702" t="str">
        <f>'Passo 07 - Plano de Tratamento '!L79</f>
        <v/>
      </c>
      <c r="AP76" s="702" t="str">
        <f>'Passo 07 - Plano de Tratamento '!M79</f>
        <v/>
      </c>
      <c r="AQ76" s="703" t="str">
        <f>'Passo 07 - Plano de Tratamento '!N79</f>
        <v>-</v>
      </c>
    </row>
    <row r="77" ht="45.0" customHeight="1">
      <c r="A77" s="689">
        <v>73.0</v>
      </c>
      <c r="B77" s="693"/>
      <c r="C77" s="693"/>
      <c r="D77" s="693"/>
      <c r="E77" s="693" t="str">
        <f t="shared" ref="E77:F77" si="217">'Passo 02  - Elaboração do PACI'!B79</f>
        <v>#REF!</v>
      </c>
      <c r="F77" s="694" t="str">
        <f t="shared" si="217"/>
        <v>#REF!</v>
      </c>
      <c r="G77" s="692" t="str">
        <f t="shared" ref="G77:K77" si="218">'Passo 02  - Elaboração do PACI'!E79</f>
        <v>#REF!</v>
      </c>
      <c r="H77" s="693" t="str">
        <f t="shared" si="218"/>
        <v>#REF!</v>
      </c>
      <c r="I77" s="693" t="str">
        <f t="shared" si="218"/>
        <v>#REF!</v>
      </c>
      <c r="J77" s="693" t="str">
        <f t="shared" si="218"/>
        <v>#REF!</v>
      </c>
      <c r="K77" s="694" t="str">
        <f t="shared" si="218"/>
        <v>#REF!</v>
      </c>
      <c r="L77" s="692" t="str">
        <f t="shared" ref="L77:T77" si="219">'Passo 02  - Elaboração do PACI'!K79</f>
        <v>#REF!</v>
      </c>
      <c r="M77" s="693" t="str">
        <f t="shared" si="219"/>
        <v>#REF!</v>
      </c>
      <c r="N77" s="693" t="str">
        <f t="shared" si="219"/>
        <v>#REF!</v>
      </c>
      <c r="O77" s="693" t="str">
        <f t="shared" si="219"/>
        <v>#REF!</v>
      </c>
      <c r="P77" s="695" t="str">
        <f t="shared" si="219"/>
        <v>#REF!</v>
      </c>
      <c r="Q77" s="695" t="str">
        <f t="shared" si="219"/>
        <v>#REF!</v>
      </c>
      <c r="R77" s="695" t="str">
        <f t="shared" si="219"/>
        <v>#REF!</v>
      </c>
      <c r="S77" s="696" t="str">
        <f t="shared" si="219"/>
        <v>#REF!</v>
      </c>
      <c r="T77" s="697" t="str">
        <f t="shared" si="219"/>
        <v>#REF!</v>
      </c>
      <c r="U77" s="698" t="str">
        <f>'Passo 04 - Cálculo do Risco Res'!F78</f>
        <v/>
      </c>
      <c r="V77" s="695" t="str">
        <f>'Passo 04 - Cálculo do Risco Res'!G78</f>
        <v/>
      </c>
      <c r="W77" s="695" t="str">
        <f>'Passo 04 - Cálculo do Risco Res'!H78</f>
        <v/>
      </c>
      <c r="X77" s="695" t="str">
        <f>'Passo 04 - Cálculo do Risco Res'!I78</f>
        <v/>
      </c>
      <c r="Y77" s="699" t="str">
        <f>'Passo 04 - Cálculo do Risco Res'!K78</f>
        <v/>
      </c>
      <c r="Z77" s="699" t="str">
        <f>'Passo 04 - Cálculo do Risco Res'!L78</f>
        <v/>
      </c>
      <c r="AA77" s="699" t="str">
        <f>'Passo 04 - Cálculo do Risco Res'!M78</f>
        <v/>
      </c>
      <c r="AB77" s="699" t="str">
        <f>'Passo 04 - Cálculo do Risco Res'!N78</f>
        <v>-</v>
      </c>
      <c r="AC77" s="700" t="str">
        <f>'Passo 04 - Cálculo do Risco Res'!Q78</f>
        <v>-</v>
      </c>
      <c r="AD77" s="95" t="str">
        <f>'Passo 04 - Cálculo do Risco Res'!R78</f>
        <v>-</v>
      </c>
      <c r="AE77" s="701" t="str">
        <f>'Passo 05 - Cálculo do Risco Ine'!Q78</f>
        <v>#REF!</v>
      </c>
      <c r="AF77" s="95" t="str">
        <f>'Passo 05 - Cálculo do Risco Ine'!R78</f>
        <v>#REF!</v>
      </c>
      <c r="AG77" s="701" t="str">
        <f>'Passo 06 - Definição das Respos'!F80</f>
        <v>-</v>
      </c>
      <c r="AH77" s="702" t="str">
        <f>'Passo 06 - Definição das Respos'!G80</f>
        <v>-</v>
      </c>
      <c r="AI77" s="95" t="str">
        <f>'Passo 06 - Definição das Respos'!H80</f>
        <v/>
      </c>
      <c r="AJ77" s="701" t="str">
        <f>'Passo 07 - Plano de Tratamento '!G80</f>
        <v/>
      </c>
      <c r="AK77" s="702" t="str">
        <f>'Passo 07 - Plano de Tratamento '!H80</f>
        <v/>
      </c>
      <c r="AL77" s="702" t="str">
        <f>'Passo 07 - Plano de Tratamento '!I80</f>
        <v/>
      </c>
      <c r="AM77" s="702" t="str">
        <f>'Passo 07 - Plano de Tratamento '!J80</f>
        <v/>
      </c>
      <c r="AN77" s="702" t="str">
        <f>'Passo 07 - Plano de Tratamento '!K80</f>
        <v/>
      </c>
      <c r="AO77" s="702" t="str">
        <f>'Passo 07 - Plano de Tratamento '!L80</f>
        <v/>
      </c>
      <c r="AP77" s="702" t="str">
        <f>'Passo 07 - Plano de Tratamento '!M80</f>
        <v/>
      </c>
      <c r="AQ77" s="703" t="str">
        <f>'Passo 07 - Plano de Tratamento '!N80</f>
        <v>-</v>
      </c>
    </row>
    <row r="78" ht="45.0" customHeight="1">
      <c r="A78" s="704">
        <v>74.0</v>
      </c>
      <c r="B78" s="693"/>
      <c r="C78" s="693"/>
      <c r="D78" s="693"/>
      <c r="E78" s="693" t="str">
        <f t="shared" ref="E78:F78" si="220">'Passo 02  - Elaboração do PACI'!B80</f>
        <v>#REF!</v>
      </c>
      <c r="F78" s="694" t="str">
        <f t="shared" si="220"/>
        <v>#REF!</v>
      </c>
      <c r="G78" s="692" t="str">
        <f t="shared" ref="G78:K78" si="221">'Passo 02  - Elaboração do PACI'!E80</f>
        <v>#REF!</v>
      </c>
      <c r="H78" s="693" t="str">
        <f t="shared" si="221"/>
        <v>#REF!</v>
      </c>
      <c r="I78" s="693" t="str">
        <f t="shared" si="221"/>
        <v>#REF!</v>
      </c>
      <c r="J78" s="693" t="str">
        <f t="shared" si="221"/>
        <v>#REF!</v>
      </c>
      <c r="K78" s="694" t="str">
        <f t="shared" si="221"/>
        <v>#REF!</v>
      </c>
      <c r="L78" s="692" t="str">
        <f t="shared" ref="L78:T78" si="222">'Passo 02  - Elaboração do PACI'!K80</f>
        <v>#REF!</v>
      </c>
      <c r="M78" s="693" t="str">
        <f t="shared" si="222"/>
        <v>#REF!</v>
      </c>
      <c r="N78" s="693" t="str">
        <f t="shared" si="222"/>
        <v>#REF!</v>
      </c>
      <c r="O78" s="693" t="str">
        <f t="shared" si="222"/>
        <v>#REF!</v>
      </c>
      <c r="P78" s="695" t="str">
        <f t="shared" si="222"/>
        <v>#REF!</v>
      </c>
      <c r="Q78" s="695" t="str">
        <f t="shared" si="222"/>
        <v>#REF!</v>
      </c>
      <c r="R78" s="695" t="str">
        <f t="shared" si="222"/>
        <v>#REF!</v>
      </c>
      <c r="S78" s="696" t="str">
        <f t="shared" si="222"/>
        <v>#REF!</v>
      </c>
      <c r="T78" s="697" t="str">
        <f t="shared" si="222"/>
        <v>#REF!</v>
      </c>
      <c r="U78" s="698" t="str">
        <f>'Passo 04 - Cálculo do Risco Res'!F79</f>
        <v/>
      </c>
      <c r="V78" s="695" t="str">
        <f>'Passo 04 - Cálculo do Risco Res'!G79</f>
        <v/>
      </c>
      <c r="W78" s="695" t="str">
        <f>'Passo 04 - Cálculo do Risco Res'!H79</f>
        <v/>
      </c>
      <c r="X78" s="695" t="str">
        <f>'Passo 04 - Cálculo do Risco Res'!I79</f>
        <v/>
      </c>
      <c r="Y78" s="699" t="str">
        <f>'Passo 04 - Cálculo do Risco Res'!K79</f>
        <v/>
      </c>
      <c r="Z78" s="699" t="str">
        <f>'Passo 04 - Cálculo do Risco Res'!L79</f>
        <v/>
      </c>
      <c r="AA78" s="699" t="str">
        <f>'Passo 04 - Cálculo do Risco Res'!M79</f>
        <v/>
      </c>
      <c r="AB78" s="699" t="str">
        <f>'Passo 04 - Cálculo do Risco Res'!N79</f>
        <v>-</v>
      </c>
      <c r="AC78" s="700" t="str">
        <f>'Passo 04 - Cálculo do Risco Res'!Q79</f>
        <v>-</v>
      </c>
      <c r="AD78" s="95" t="str">
        <f>'Passo 04 - Cálculo do Risco Res'!R79</f>
        <v>-</v>
      </c>
      <c r="AE78" s="701" t="str">
        <f>'Passo 05 - Cálculo do Risco Ine'!Q79</f>
        <v>#REF!</v>
      </c>
      <c r="AF78" s="95" t="str">
        <f>'Passo 05 - Cálculo do Risco Ine'!R79</f>
        <v>#REF!</v>
      </c>
      <c r="AG78" s="701" t="str">
        <f>'Passo 06 - Definição das Respos'!F81</f>
        <v>-</v>
      </c>
      <c r="AH78" s="702" t="str">
        <f>'Passo 06 - Definição das Respos'!G81</f>
        <v>-</v>
      </c>
      <c r="AI78" s="95" t="str">
        <f>'Passo 06 - Definição das Respos'!H81</f>
        <v/>
      </c>
      <c r="AJ78" s="701" t="str">
        <f>'Passo 07 - Plano de Tratamento '!G81</f>
        <v/>
      </c>
      <c r="AK78" s="702" t="str">
        <f>'Passo 07 - Plano de Tratamento '!H81</f>
        <v/>
      </c>
      <c r="AL78" s="702" t="str">
        <f>'Passo 07 - Plano de Tratamento '!I81</f>
        <v/>
      </c>
      <c r="AM78" s="702" t="str">
        <f>'Passo 07 - Plano de Tratamento '!J81</f>
        <v/>
      </c>
      <c r="AN78" s="702" t="str">
        <f>'Passo 07 - Plano de Tratamento '!K81</f>
        <v/>
      </c>
      <c r="AO78" s="702" t="str">
        <f>'Passo 07 - Plano de Tratamento '!L81</f>
        <v/>
      </c>
      <c r="AP78" s="702" t="str">
        <f>'Passo 07 - Plano de Tratamento '!M81</f>
        <v/>
      </c>
      <c r="AQ78" s="703" t="str">
        <f>'Passo 07 - Plano de Tratamento '!N81</f>
        <v>-</v>
      </c>
    </row>
    <row r="79" ht="45.0" customHeight="1">
      <c r="A79" s="689">
        <v>75.0</v>
      </c>
      <c r="B79" s="693"/>
      <c r="C79" s="693"/>
      <c r="D79" s="693"/>
      <c r="E79" s="693" t="str">
        <f t="shared" ref="E79:F79" si="223">'Passo 02  - Elaboração do PACI'!B81</f>
        <v>#REF!</v>
      </c>
      <c r="F79" s="694" t="str">
        <f t="shared" si="223"/>
        <v>#REF!</v>
      </c>
      <c r="G79" s="692" t="str">
        <f t="shared" ref="G79:K79" si="224">'Passo 02  - Elaboração do PACI'!E81</f>
        <v>#REF!</v>
      </c>
      <c r="H79" s="693" t="str">
        <f t="shared" si="224"/>
        <v>#REF!</v>
      </c>
      <c r="I79" s="693" t="str">
        <f t="shared" si="224"/>
        <v>#REF!</v>
      </c>
      <c r="J79" s="693" t="str">
        <f t="shared" si="224"/>
        <v>#REF!</v>
      </c>
      <c r="K79" s="694" t="str">
        <f t="shared" si="224"/>
        <v>#REF!</v>
      </c>
      <c r="L79" s="692" t="str">
        <f t="shared" ref="L79:T79" si="225">'Passo 02  - Elaboração do PACI'!K81</f>
        <v>#REF!</v>
      </c>
      <c r="M79" s="693" t="str">
        <f t="shared" si="225"/>
        <v>#REF!</v>
      </c>
      <c r="N79" s="693" t="str">
        <f t="shared" si="225"/>
        <v>#REF!</v>
      </c>
      <c r="O79" s="693" t="str">
        <f t="shared" si="225"/>
        <v>#REF!</v>
      </c>
      <c r="P79" s="695" t="str">
        <f t="shared" si="225"/>
        <v>#REF!</v>
      </c>
      <c r="Q79" s="695" t="str">
        <f t="shared" si="225"/>
        <v>#REF!</v>
      </c>
      <c r="R79" s="695" t="str">
        <f t="shared" si="225"/>
        <v>#REF!</v>
      </c>
      <c r="S79" s="696" t="str">
        <f t="shared" si="225"/>
        <v>#REF!</v>
      </c>
      <c r="T79" s="697" t="str">
        <f t="shared" si="225"/>
        <v>#REF!</v>
      </c>
      <c r="U79" s="698" t="str">
        <f>'Passo 04 - Cálculo do Risco Res'!F80</f>
        <v/>
      </c>
      <c r="V79" s="695" t="str">
        <f>'Passo 04 - Cálculo do Risco Res'!G80</f>
        <v/>
      </c>
      <c r="W79" s="695" t="str">
        <f>'Passo 04 - Cálculo do Risco Res'!H80</f>
        <v/>
      </c>
      <c r="X79" s="695" t="str">
        <f>'Passo 04 - Cálculo do Risco Res'!I80</f>
        <v/>
      </c>
      <c r="Y79" s="699" t="str">
        <f>'Passo 04 - Cálculo do Risco Res'!K80</f>
        <v/>
      </c>
      <c r="Z79" s="699" t="str">
        <f>'Passo 04 - Cálculo do Risco Res'!L80</f>
        <v/>
      </c>
      <c r="AA79" s="699" t="str">
        <f>'Passo 04 - Cálculo do Risco Res'!M80</f>
        <v/>
      </c>
      <c r="AB79" s="699" t="str">
        <f>'Passo 04 - Cálculo do Risco Res'!N80</f>
        <v>-</v>
      </c>
      <c r="AC79" s="700" t="str">
        <f>'Passo 04 - Cálculo do Risco Res'!Q80</f>
        <v>-</v>
      </c>
      <c r="AD79" s="95" t="str">
        <f>'Passo 04 - Cálculo do Risco Res'!R80</f>
        <v>-</v>
      </c>
      <c r="AE79" s="701" t="str">
        <f>'Passo 05 - Cálculo do Risco Ine'!Q80</f>
        <v>#REF!</v>
      </c>
      <c r="AF79" s="95" t="str">
        <f>'Passo 05 - Cálculo do Risco Ine'!R80</f>
        <v>#REF!</v>
      </c>
      <c r="AG79" s="701" t="str">
        <f>'Passo 06 - Definição das Respos'!F82</f>
        <v>-</v>
      </c>
      <c r="AH79" s="702" t="str">
        <f>'Passo 06 - Definição das Respos'!G82</f>
        <v>-</v>
      </c>
      <c r="AI79" s="95" t="str">
        <f>'Passo 06 - Definição das Respos'!H82</f>
        <v/>
      </c>
      <c r="AJ79" s="701" t="str">
        <f>'Passo 07 - Plano de Tratamento '!G82</f>
        <v/>
      </c>
      <c r="AK79" s="702" t="str">
        <f>'Passo 07 - Plano de Tratamento '!H82</f>
        <v/>
      </c>
      <c r="AL79" s="702" t="str">
        <f>'Passo 07 - Plano de Tratamento '!I82</f>
        <v/>
      </c>
      <c r="AM79" s="702" t="str">
        <f>'Passo 07 - Plano de Tratamento '!J82</f>
        <v/>
      </c>
      <c r="AN79" s="702" t="str">
        <f>'Passo 07 - Plano de Tratamento '!K82</f>
        <v/>
      </c>
      <c r="AO79" s="702" t="str">
        <f>'Passo 07 - Plano de Tratamento '!L82</f>
        <v/>
      </c>
      <c r="AP79" s="702" t="str">
        <f>'Passo 07 - Plano de Tratamento '!M82</f>
        <v/>
      </c>
      <c r="AQ79" s="703" t="str">
        <f>'Passo 07 - Plano de Tratamento '!N82</f>
        <v>-</v>
      </c>
    </row>
    <row r="80" ht="45.0" customHeight="1">
      <c r="A80" s="704">
        <v>76.0</v>
      </c>
      <c r="B80" s="693"/>
      <c r="C80" s="693"/>
      <c r="D80" s="693"/>
      <c r="E80" s="693" t="str">
        <f t="shared" ref="E80:F80" si="226">'Passo 02  - Elaboração do PACI'!B82</f>
        <v>#REF!</v>
      </c>
      <c r="F80" s="694" t="str">
        <f t="shared" si="226"/>
        <v>#REF!</v>
      </c>
      <c r="G80" s="692" t="str">
        <f t="shared" ref="G80:K80" si="227">'Passo 02  - Elaboração do PACI'!E82</f>
        <v>#REF!</v>
      </c>
      <c r="H80" s="693" t="str">
        <f t="shared" si="227"/>
        <v>#REF!</v>
      </c>
      <c r="I80" s="693" t="str">
        <f t="shared" si="227"/>
        <v>#REF!</v>
      </c>
      <c r="J80" s="693" t="str">
        <f t="shared" si="227"/>
        <v>#REF!</v>
      </c>
      <c r="K80" s="694" t="str">
        <f t="shared" si="227"/>
        <v>#REF!</v>
      </c>
      <c r="L80" s="692" t="str">
        <f t="shared" ref="L80:T80" si="228">'Passo 02  - Elaboração do PACI'!K82</f>
        <v>#REF!</v>
      </c>
      <c r="M80" s="693" t="str">
        <f t="shared" si="228"/>
        <v>#REF!</v>
      </c>
      <c r="N80" s="693" t="str">
        <f t="shared" si="228"/>
        <v>#REF!</v>
      </c>
      <c r="O80" s="693" t="str">
        <f t="shared" si="228"/>
        <v>#REF!</v>
      </c>
      <c r="P80" s="695" t="str">
        <f t="shared" si="228"/>
        <v>#REF!</v>
      </c>
      <c r="Q80" s="695" t="str">
        <f t="shared" si="228"/>
        <v>#REF!</v>
      </c>
      <c r="R80" s="695" t="str">
        <f t="shared" si="228"/>
        <v>#REF!</v>
      </c>
      <c r="S80" s="696" t="str">
        <f t="shared" si="228"/>
        <v>#REF!</v>
      </c>
      <c r="T80" s="697" t="str">
        <f t="shared" si="228"/>
        <v>#REF!</v>
      </c>
      <c r="U80" s="698" t="str">
        <f>'Passo 04 - Cálculo do Risco Res'!F81</f>
        <v/>
      </c>
      <c r="V80" s="695" t="str">
        <f>'Passo 04 - Cálculo do Risco Res'!G81</f>
        <v/>
      </c>
      <c r="W80" s="695" t="str">
        <f>'Passo 04 - Cálculo do Risco Res'!H81</f>
        <v/>
      </c>
      <c r="X80" s="695" t="str">
        <f>'Passo 04 - Cálculo do Risco Res'!I81</f>
        <v/>
      </c>
      <c r="Y80" s="699" t="str">
        <f>'Passo 04 - Cálculo do Risco Res'!K81</f>
        <v/>
      </c>
      <c r="Z80" s="699" t="str">
        <f>'Passo 04 - Cálculo do Risco Res'!L81</f>
        <v/>
      </c>
      <c r="AA80" s="699" t="str">
        <f>'Passo 04 - Cálculo do Risco Res'!M81</f>
        <v/>
      </c>
      <c r="AB80" s="699" t="str">
        <f>'Passo 04 - Cálculo do Risco Res'!N81</f>
        <v>-</v>
      </c>
      <c r="AC80" s="700" t="str">
        <f>'Passo 04 - Cálculo do Risco Res'!Q81</f>
        <v>-</v>
      </c>
      <c r="AD80" s="95" t="str">
        <f>'Passo 04 - Cálculo do Risco Res'!R81</f>
        <v>-</v>
      </c>
      <c r="AE80" s="701" t="str">
        <f>'Passo 05 - Cálculo do Risco Ine'!Q81</f>
        <v>#REF!</v>
      </c>
      <c r="AF80" s="95" t="str">
        <f>'Passo 05 - Cálculo do Risco Ine'!R81</f>
        <v>#REF!</v>
      </c>
      <c r="AG80" s="701" t="str">
        <f>'Passo 06 - Definição das Respos'!F83</f>
        <v>-</v>
      </c>
      <c r="AH80" s="702" t="str">
        <f>'Passo 06 - Definição das Respos'!G83</f>
        <v>-</v>
      </c>
      <c r="AI80" s="95" t="str">
        <f>'Passo 06 - Definição das Respos'!H83</f>
        <v/>
      </c>
      <c r="AJ80" s="701" t="str">
        <f>'Passo 07 - Plano de Tratamento '!G83</f>
        <v/>
      </c>
      <c r="AK80" s="702" t="str">
        <f>'Passo 07 - Plano de Tratamento '!H83</f>
        <v/>
      </c>
      <c r="AL80" s="702" t="str">
        <f>'Passo 07 - Plano de Tratamento '!I83</f>
        <v/>
      </c>
      <c r="AM80" s="702" t="str">
        <f>'Passo 07 - Plano de Tratamento '!J83</f>
        <v/>
      </c>
      <c r="AN80" s="702" t="str">
        <f>'Passo 07 - Plano de Tratamento '!K83</f>
        <v/>
      </c>
      <c r="AO80" s="702" t="str">
        <f>'Passo 07 - Plano de Tratamento '!L83</f>
        <v/>
      </c>
      <c r="AP80" s="702" t="str">
        <f>'Passo 07 - Plano de Tratamento '!M83</f>
        <v/>
      </c>
      <c r="AQ80" s="703" t="str">
        <f>'Passo 07 - Plano de Tratamento '!N83</f>
        <v>-</v>
      </c>
    </row>
    <row r="81" ht="45.0" customHeight="1">
      <c r="A81" s="689">
        <v>77.0</v>
      </c>
      <c r="B81" s="693"/>
      <c r="C81" s="693"/>
      <c r="D81" s="693"/>
      <c r="E81" s="693" t="str">
        <f t="shared" ref="E81:F81" si="229">'Passo 02  - Elaboração do PACI'!B83</f>
        <v>#REF!</v>
      </c>
      <c r="F81" s="694" t="str">
        <f t="shared" si="229"/>
        <v>#REF!</v>
      </c>
      <c r="G81" s="692" t="str">
        <f t="shared" ref="G81:K81" si="230">'Passo 02  - Elaboração do PACI'!E83</f>
        <v>#REF!</v>
      </c>
      <c r="H81" s="693" t="str">
        <f t="shared" si="230"/>
        <v>#REF!</v>
      </c>
      <c r="I81" s="693" t="str">
        <f t="shared" si="230"/>
        <v>#REF!</v>
      </c>
      <c r="J81" s="693" t="str">
        <f t="shared" si="230"/>
        <v>#REF!</v>
      </c>
      <c r="K81" s="694" t="str">
        <f t="shared" si="230"/>
        <v>#REF!</v>
      </c>
      <c r="L81" s="692" t="str">
        <f t="shared" ref="L81:T81" si="231">'Passo 02  - Elaboração do PACI'!K83</f>
        <v>#REF!</v>
      </c>
      <c r="M81" s="693" t="str">
        <f t="shared" si="231"/>
        <v>#REF!</v>
      </c>
      <c r="N81" s="693" t="str">
        <f t="shared" si="231"/>
        <v>#REF!</v>
      </c>
      <c r="O81" s="693" t="str">
        <f t="shared" si="231"/>
        <v>#REF!</v>
      </c>
      <c r="P81" s="695" t="str">
        <f t="shared" si="231"/>
        <v>#REF!</v>
      </c>
      <c r="Q81" s="695" t="str">
        <f t="shared" si="231"/>
        <v>#REF!</v>
      </c>
      <c r="R81" s="695" t="str">
        <f t="shared" si="231"/>
        <v>#REF!</v>
      </c>
      <c r="S81" s="696" t="str">
        <f t="shared" si="231"/>
        <v>#REF!</v>
      </c>
      <c r="T81" s="697" t="str">
        <f t="shared" si="231"/>
        <v>#REF!</v>
      </c>
      <c r="U81" s="698" t="str">
        <f>'Passo 04 - Cálculo do Risco Res'!F82</f>
        <v/>
      </c>
      <c r="V81" s="695" t="str">
        <f>'Passo 04 - Cálculo do Risco Res'!G82</f>
        <v/>
      </c>
      <c r="W81" s="695" t="str">
        <f>'Passo 04 - Cálculo do Risco Res'!H82</f>
        <v/>
      </c>
      <c r="X81" s="695" t="str">
        <f>'Passo 04 - Cálculo do Risco Res'!I82</f>
        <v/>
      </c>
      <c r="Y81" s="699" t="str">
        <f>'Passo 04 - Cálculo do Risco Res'!K82</f>
        <v/>
      </c>
      <c r="Z81" s="699" t="str">
        <f>'Passo 04 - Cálculo do Risco Res'!L82</f>
        <v/>
      </c>
      <c r="AA81" s="699" t="str">
        <f>'Passo 04 - Cálculo do Risco Res'!M82</f>
        <v/>
      </c>
      <c r="AB81" s="699" t="str">
        <f>'Passo 04 - Cálculo do Risco Res'!N82</f>
        <v>-</v>
      </c>
      <c r="AC81" s="700" t="str">
        <f>'Passo 04 - Cálculo do Risco Res'!Q82</f>
        <v>-</v>
      </c>
      <c r="AD81" s="95" t="str">
        <f>'Passo 04 - Cálculo do Risco Res'!R82</f>
        <v>-</v>
      </c>
      <c r="AE81" s="701" t="str">
        <f>'Passo 05 - Cálculo do Risco Ine'!Q82</f>
        <v>#REF!</v>
      </c>
      <c r="AF81" s="95" t="str">
        <f>'Passo 05 - Cálculo do Risco Ine'!R82</f>
        <v>#REF!</v>
      </c>
      <c r="AG81" s="701" t="str">
        <f>'Passo 06 - Definição das Respos'!F84</f>
        <v>-</v>
      </c>
      <c r="AH81" s="702" t="str">
        <f>'Passo 06 - Definição das Respos'!G84</f>
        <v>-</v>
      </c>
      <c r="AI81" s="95" t="str">
        <f>'Passo 06 - Definição das Respos'!H84</f>
        <v/>
      </c>
      <c r="AJ81" s="701" t="str">
        <f>'Passo 07 - Plano de Tratamento '!G84</f>
        <v/>
      </c>
      <c r="AK81" s="702" t="str">
        <f>'Passo 07 - Plano de Tratamento '!H84</f>
        <v/>
      </c>
      <c r="AL81" s="702" t="str">
        <f>'Passo 07 - Plano de Tratamento '!I84</f>
        <v/>
      </c>
      <c r="AM81" s="702" t="str">
        <f>'Passo 07 - Plano de Tratamento '!J84</f>
        <v/>
      </c>
      <c r="AN81" s="702" t="str">
        <f>'Passo 07 - Plano de Tratamento '!K84</f>
        <v/>
      </c>
      <c r="AO81" s="702" t="str">
        <f>'Passo 07 - Plano de Tratamento '!L84</f>
        <v/>
      </c>
      <c r="AP81" s="702" t="str">
        <f>'Passo 07 - Plano de Tratamento '!M84</f>
        <v/>
      </c>
      <c r="AQ81" s="703" t="str">
        <f>'Passo 07 - Plano de Tratamento '!N84</f>
        <v>-</v>
      </c>
    </row>
    <row r="82" ht="45.0" customHeight="1">
      <c r="A82" s="704">
        <v>78.0</v>
      </c>
      <c r="B82" s="693"/>
      <c r="C82" s="693"/>
      <c r="D82" s="693"/>
      <c r="E82" s="693" t="str">
        <f t="shared" ref="E82:F82" si="232">'Passo 02  - Elaboração do PACI'!B84</f>
        <v>#REF!</v>
      </c>
      <c r="F82" s="694" t="str">
        <f t="shared" si="232"/>
        <v>#REF!</v>
      </c>
      <c r="G82" s="692" t="str">
        <f t="shared" ref="G82:K82" si="233">'Passo 02  - Elaboração do PACI'!E84</f>
        <v>#REF!</v>
      </c>
      <c r="H82" s="693" t="str">
        <f t="shared" si="233"/>
        <v>#REF!</v>
      </c>
      <c r="I82" s="693" t="str">
        <f t="shared" si="233"/>
        <v>#REF!</v>
      </c>
      <c r="J82" s="693" t="str">
        <f t="shared" si="233"/>
        <v>#REF!</v>
      </c>
      <c r="K82" s="694" t="str">
        <f t="shared" si="233"/>
        <v>#REF!</v>
      </c>
      <c r="L82" s="692" t="str">
        <f t="shared" ref="L82:T82" si="234">'Passo 02  - Elaboração do PACI'!K84</f>
        <v>#REF!</v>
      </c>
      <c r="M82" s="693" t="str">
        <f t="shared" si="234"/>
        <v>#REF!</v>
      </c>
      <c r="N82" s="693" t="str">
        <f t="shared" si="234"/>
        <v>#REF!</v>
      </c>
      <c r="O82" s="693" t="str">
        <f t="shared" si="234"/>
        <v>#REF!</v>
      </c>
      <c r="P82" s="695" t="str">
        <f t="shared" si="234"/>
        <v>#REF!</v>
      </c>
      <c r="Q82" s="695" t="str">
        <f t="shared" si="234"/>
        <v>#REF!</v>
      </c>
      <c r="R82" s="695" t="str">
        <f t="shared" si="234"/>
        <v>#REF!</v>
      </c>
      <c r="S82" s="696" t="str">
        <f t="shared" si="234"/>
        <v>#REF!</v>
      </c>
      <c r="T82" s="697" t="str">
        <f t="shared" si="234"/>
        <v>#REF!</v>
      </c>
      <c r="U82" s="698" t="str">
        <f>'Passo 04 - Cálculo do Risco Res'!F83</f>
        <v/>
      </c>
      <c r="V82" s="695" t="str">
        <f>'Passo 04 - Cálculo do Risco Res'!G83</f>
        <v/>
      </c>
      <c r="W82" s="695" t="str">
        <f>'Passo 04 - Cálculo do Risco Res'!H83</f>
        <v/>
      </c>
      <c r="X82" s="695" t="str">
        <f>'Passo 04 - Cálculo do Risco Res'!I83</f>
        <v/>
      </c>
      <c r="Y82" s="699" t="str">
        <f>'Passo 04 - Cálculo do Risco Res'!K83</f>
        <v/>
      </c>
      <c r="Z82" s="699" t="str">
        <f>'Passo 04 - Cálculo do Risco Res'!L83</f>
        <v/>
      </c>
      <c r="AA82" s="699" t="str">
        <f>'Passo 04 - Cálculo do Risco Res'!M83</f>
        <v/>
      </c>
      <c r="AB82" s="699" t="str">
        <f>'Passo 04 - Cálculo do Risco Res'!N83</f>
        <v>-</v>
      </c>
      <c r="AC82" s="700" t="str">
        <f>'Passo 04 - Cálculo do Risco Res'!Q83</f>
        <v>-</v>
      </c>
      <c r="AD82" s="95" t="str">
        <f>'Passo 04 - Cálculo do Risco Res'!R83</f>
        <v>-</v>
      </c>
      <c r="AE82" s="701" t="str">
        <f>'Passo 05 - Cálculo do Risco Ine'!Q83</f>
        <v>#REF!</v>
      </c>
      <c r="AF82" s="95" t="str">
        <f>'Passo 05 - Cálculo do Risco Ine'!R83</f>
        <v>#REF!</v>
      </c>
      <c r="AG82" s="701" t="str">
        <f>'Passo 06 - Definição das Respos'!F85</f>
        <v>-</v>
      </c>
      <c r="AH82" s="702" t="str">
        <f>'Passo 06 - Definição das Respos'!G85</f>
        <v>-</v>
      </c>
      <c r="AI82" s="95" t="str">
        <f>'Passo 06 - Definição das Respos'!H85</f>
        <v/>
      </c>
      <c r="AJ82" s="701" t="str">
        <f>'Passo 07 - Plano de Tratamento '!G85</f>
        <v/>
      </c>
      <c r="AK82" s="702" t="str">
        <f>'Passo 07 - Plano de Tratamento '!H85</f>
        <v/>
      </c>
      <c r="AL82" s="702" t="str">
        <f>'Passo 07 - Plano de Tratamento '!I85</f>
        <v/>
      </c>
      <c r="AM82" s="702" t="str">
        <f>'Passo 07 - Plano de Tratamento '!J85</f>
        <v/>
      </c>
      <c r="AN82" s="702" t="str">
        <f>'Passo 07 - Plano de Tratamento '!K85</f>
        <v/>
      </c>
      <c r="AO82" s="702" t="str">
        <f>'Passo 07 - Plano de Tratamento '!L85</f>
        <v/>
      </c>
      <c r="AP82" s="702" t="str">
        <f>'Passo 07 - Plano de Tratamento '!M85</f>
        <v/>
      </c>
      <c r="AQ82" s="703" t="str">
        <f>'Passo 07 - Plano de Tratamento '!N85</f>
        <v>-</v>
      </c>
    </row>
    <row r="83" ht="45.0" customHeight="1">
      <c r="A83" s="689">
        <v>79.0</v>
      </c>
      <c r="B83" s="693"/>
      <c r="C83" s="693"/>
      <c r="D83" s="693"/>
      <c r="E83" s="693" t="str">
        <f t="shared" ref="E83:F83" si="235">'Passo 02  - Elaboração do PACI'!B85</f>
        <v>#REF!</v>
      </c>
      <c r="F83" s="694" t="str">
        <f t="shared" si="235"/>
        <v>#REF!</v>
      </c>
      <c r="G83" s="692" t="str">
        <f t="shared" ref="G83:K83" si="236">'Passo 02  - Elaboração do PACI'!E85</f>
        <v>#REF!</v>
      </c>
      <c r="H83" s="693" t="str">
        <f t="shared" si="236"/>
        <v>#REF!</v>
      </c>
      <c r="I83" s="693" t="str">
        <f t="shared" si="236"/>
        <v>#REF!</v>
      </c>
      <c r="J83" s="693" t="str">
        <f t="shared" si="236"/>
        <v>#REF!</v>
      </c>
      <c r="K83" s="694" t="str">
        <f t="shared" si="236"/>
        <v>#REF!</v>
      </c>
      <c r="L83" s="692" t="str">
        <f t="shared" ref="L83:T83" si="237">'Passo 02  - Elaboração do PACI'!K85</f>
        <v>#REF!</v>
      </c>
      <c r="M83" s="693" t="str">
        <f t="shared" si="237"/>
        <v>#REF!</v>
      </c>
      <c r="N83" s="693" t="str">
        <f t="shared" si="237"/>
        <v>#REF!</v>
      </c>
      <c r="O83" s="693" t="str">
        <f t="shared" si="237"/>
        <v>#REF!</v>
      </c>
      <c r="P83" s="695" t="str">
        <f t="shared" si="237"/>
        <v>#REF!</v>
      </c>
      <c r="Q83" s="695" t="str">
        <f t="shared" si="237"/>
        <v>#REF!</v>
      </c>
      <c r="R83" s="695" t="str">
        <f t="shared" si="237"/>
        <v>#REF!</v>
      </c>
      <c r="S83" s="696" t="str">
        <f t="shared" si="237"/>
        <v>#REF!</v>
      </c>
      <c r="T83" s="697" t="str">
        <f t="shared" si="237"/>
        <v>#REF!</v>
      </c>
      <c r="U83" s="698" t="str">
        <f>'Passo 04 - Cálculo do Risco Res'!F84</f>
        <v/>
      </c>
      <c r="V83" s="695" t="str">
        <f>'Passo 04 - Cálculo do Risco Res'!G84</f>
        <v/>
      </c>
      <c r="W83" s="695" t="str">
        <f>'Passo 04 - Cálculo do Risco Res'!H84</f>
        <v/>
      </c>
      <c r="X83" s="695" t="str">
        <f>'Passo 04 - Cálculo do Risco Res'!I84</f>
        <v/>
      </c>
      <c r="Y83" s="699" t="str">
        <f>'Passo 04 - Cálculo do Risco Res'!K84</f>
        <v/>
      </c>
      <c r="Z83" s="699" t="str">
        <f>'Passo 04 - Cálculo do Risco Res'!L84</f>
        <v/>
      </c>
      <c r="AA83" s="699" t="str">
        <f>'Passo 04 - Cálculo do Risco Res'!M84</f>
        <v/>
      </c>
      <c r="AB83" s="699" t="str">
        <f>'Passo 04 - Cálculo do Risco Res'!N84</f>
        <v>-</v>
      </c>
      <c r="AC83" s="700" t="str">
        <f>'Passo 04 - Cálculo do Risco Res'!Q84</f>
        <v>-</v>
      </c>
      <c r="AD83" s="95" t="str">
        <f>'Passo 04 - Cálculo do Risco Res'!R84</f>
        <v>-</v>
      </c>
      <c r="AE83" s="701" t="str">
        <f>'Passo 05 - Cálculo do Risco Ine'!Q84</f>
        <v>#REF!</v>
      </c>
      <c r="AF83" s="95" t="str">
        <f>'Passo 05 - Cálculo do Risco Ine'!R84</f>
        <v>#REF!</v>
      </c>
      <c r="AG83" s="701" t="str">
        <f>'Passo 06 - Definição das Respos'!F86</f>
        <v>-</v>
      </c>
      <c r="AH83" s="702" t="str">
        <f>'Passo 06 - Definição das Respos'!G86</f>
        <v>-</v>
      </c>
      <c r="AI83" s="95" t="str">
        <f>'Passo 06 - Definição das Respos'!H86</f>
        <v/>
      </c>
      <c r="AJ83" s="701" t="str">
        <f>'Passo 07 - Plano de Tratamento '!G86</f>
        <v/>
      </c>
      <c r="AK83" s="702" t="str">
        <f>'Passo 07 - Plano de Tratamento '!H86</f>
        <v/>
      </c>
      <c r="AL83" s="702" t="str">
        <f>'Passo 07 - Plano de Tratamento '!I86</f>
        <v/>
      </c>
      <c r="AM83" s="702" t="str">
        <f>'Passo 07 - Plano de Tratamento '!J86</f>
        <v/>
      </c>
      <c r="AN83" s="702" t="str">
        <f>'Passo 07 - Plano de Tratamento '!K86</f>
        <v/>
      </c>
      <c r="AO83" s="702" t="str">
        <f>'Passo 07 - Plano de Tratamento '!L86</f>
        <v/>
      </c>
      <c r="AP83" s="702" t="str">
        <f>'Passo 07 - Plano de Tratamento '!M86</f>
        <v/>
      </c>
      <c r="AQ83" s="703" t="str">
        <f>'Passo 07 - Plano de Tratamento '!N86</f>
        <v>-</v>
      </c>
    </row>
    <row r="84" ht="45.0" customHeight="1">
      <c r="A84" s="704">
        <v>80.0</v>
      </c>
      <c r="B84" s="693"/>
      <c r="C84" s="693"/>
      <c r="D84" s="693"/>
      <c r="E84" s="693" t="str">
        <f t="shared" ref="E84:F84" si="238">'Passo 02  - Elaboração do PACI'!B86</f>
        <v>#REF!</v>
      </c>
      <c r="F84" s="694" t="str">
        <f t="shared" si="238"/>
        <v>#REF!</v>
      </c>
      <c r="G84" s="692" t="str">
        <f t="shared" ref="G84:K84" si="239">'Passo 02  - Elaboração do PACI'!E86</f>
        <v>#REF!</v>
      </c>
      <c r="H84" s="693" t="str">
        <f t="shared" si="239"/>
        <v>#REF!</v>
      </c>
      <c r="I84" s="693" t="str">
        <f t="shared" si="239"/>
        <v>#REF!</v>
      </c>
      <c r="J84" s="693" t="str">
        <f t="shared" si="239"/>
        <v>#REF!</v>
      </c>
      <c r="K84" s="694" t="str">
        <f t="shared" si="239"/>
        <v>#REF!</v>
      </c>
      <c r="L84" s="692" t="str">
        <f t="shared" ref="L84:T84" si="240">'Passo 02  - Elaboração do PACI'!K86</f>
        <v>#REF!</v>
      </c>
      <c r="M84" s="693" t="str">
        <f t="shared" si="240"/>
        <v>#REF!</v>
      </c>
      <c r="N84" s="693" t="str">
        <f t="shared" si="240"/>
        <v>#REF!</v>
      </c>
      <c r="O84" s="693" t="str">
        <f t="shared" si="240"/>
        <v>#REF!</v>
      </c>
      <c r="P84" s="695" t="str">
        <f t="shared" si="240"/>
        <v>#REF!</v>
      </c>
      <c r="Q84" s="695" t="str">
        <f t="shared" si="240"/>
        <v>#REF!</v>
      </c>
      <c r="R84" s="695" t="str">
        <f t="shared" si="240"/>
        <v>#REF!</v>
      </c>
      <c r="S84" s="696" t="str">
        <f t="shared" si="240"/>
        <v>#REF!</v>
      </c>
      <c r="T84" s="697" t="str">
        <f t="shared" si="240"/>
        <v>#REF!</v>
      </c>
      <c r="U84" s="698" t="str">
        <f>'Passo 04 - Cálculo do Risco Res'!F85</f>
        <v/>
      </c>
      <c r="V84" s="695" t="str">
        <f>'Passo 04 - Cálculo do Risco Res'!G85</f>
        <v/>
      </c>
      <c r="W84" s="695" t="str">
        <f>'Passo 04 - Cálculo do Risco Res'!H85</f>
        <v/>
      </c>
      <c r="X84" s="695" t="str">
        <f>'Passo 04 - Cálculo do Risco Res'!I85</f>
        <v/>
      </c>
      <c r="Y84" s="699" t="str">
        <f>'Passo 04 - Cálculo do Risco Res'!K85</f>
        <v/>
      </c>
      <c r="Z84" s="699" t="str">
        <f>'Passo 04 - Cálculo do Risco Res'!L85</f>
        <v/>
      </c>
      <c r="AA84" s="699" t="str">
        <f>'Passo 04 - Cálculo do Risco Res'!M85</f>
        <v/>
      </c>
      <c r="AB84" s="699" t="str">
        <f>'Passo 04 - Cálculo do Risco Res'!N85</f>
        <v>-</v>
      </c>
      <c r="AC84" s="700" t="str">
        <f>'Passo 04 - Cálculo do Risco Res'!Q85</f>
        <v>-</v>
      </c>
      <c r="AD84" s="95" t="str">
        <f>'Passo 04 - Cálculo do Risco Res'!R85</f>
        <v>-</v>
      </c>
      <c r="AE84" s="701" t="str">
        <f>'Passo 05 - Cálculo do Risco Ine'!Q85</f>
        <v>#REF!</v>
      </c>
      <c r="AF84" s="95" t="str">
        <f>'Passo 05 - Cálculo do Risco Ine'!R85</f>
        <v>#REF!</v>
      </c>
      <c r="AG84" s="701" t="str">
        <f>'Passo 06 - Definição das Respos'!F87</f>
        <v>-</v>
      </c>
      <c r="AH84" s="702" t="str">
        <f>'Passo 06 - Definição das Respos'!G87</f>
        <v>-</v>
      </c>
      <c r="AI84" s="95" t="str">
        <f>'Passo 06 - Definição das Respos'!H87</f>
        <v/>
      </c>
      <c r="AJ84" s="701" t="str">
        <f>'Passo 07 - Plano de Tratamento '!G87</f>
        <v/>
      </c>
      <c r="AK84" s="702" t="str">
        <f>'Passo 07 - Plano de Tratamento '!H87</f>
        <v/>
      </c>
      <c r="AL84" s="702" t="str">
        <f>'Passo 07 - Plano de Tratamento '!I87</f>
        <v/>
      </c>
      <c r="AM84" s="702" t="str">
        <f>'Passo 07 - Plano de Tratamento '!J87</f>
        <v/>
      </c>
      <c r="AN84" s="702" t="str">
        <f>'Passo 07 - Plano de Tratamento '!K87</f>
        <v/>
      </c>
      <c r="AO84" s="702" t="str">
        <f>'Passo 07 - Plano de Tratamento '!L87</f>
        <v/>
      </c>
      <c r="AP84" s="702" t="str">
        <f>'Passo 07 - Plano de Tratamento '!M87</f>
        <v/>
      </c>
      <c r="AQ84" s="703" t="str">
        <f>'Passo 07 - Plano de Tratamento '!N87</f>
        <v>-</v>
      </c>
    </row>
    <row r="85" ht="45.0" customHeight="1">
      <c r="A85" s="689">
        <v>81.0</v>
      </c>
      <c r="B85" s="693"/>
      <c r="C85" s="693"/>
      <c r="D85" s="693"/>
      <c r="E85" s="693" t="str">
        <f t="shared" ref="E85:F85" si="241">'Passo 02  - Elaboração do PACI'!B87</f>
        <v>#REF!</v>
      </c>
      <c r="F85" s="694" t="str">
        <f t="shared" si="241"/>
        <v>#REF!</v>
      </c>
      <c r="G85" s="692" t="str">
        <f t="shared" ref="G85:K85" si="242">'Passo 02  - Elaboração do PACI'!E87</f>
        <v>#REF!</v>
      </c>
      <c r="H85" s="693" t="str">
        <f t="shared" si="242"/>
        <v>#REF!</v>
      </c>
      <c r="I85" s="693" t="str">
        <f t="shared" si="242"/>
        <v>#REF!</v>
      </c>
      <c r="J85" s="693" t="str">
        <f t="shared" si="242"/>
        <v>#REF!</v>
      </c>
      <c r="K85" s="694" t="str">
        <f t="shared" si="242"/>
        <v>#REF!</v>
      </c>
      <c r="L85" s="692" t="str">
        <f t="shared" ref="L85:T85" si="243">'Passo 02  - Elaboração do PACI'!K87</f>
        <v>#REF!</v>
      </c>
      <c r="M85" s="693" t="str">
        <f t="shared" si="243"/>
        <v>#REF!</v>
      </c>
      <c r="N85" s="693" t="str">
        <f t="shared" si="243"/>
        <v>#REF!</v>
      </c>
      <c r="O85" s="693" t="str">
        <f t="shared" si="243"/>
        <v>#REF!</v>
      </c>
      <c r="P85" s="695" t="str">
        <f t="shared" si="243"/>
        <v>#REF!</v>
      </c>
      <c r="Q85" s="695" t="str">
        <f t="shared" si="243"/>
        <v>#REF!</v>
      </c>
      <c r="R85" s="695" t="str">
        <f t="shared" si="243"/>
        <v>#REF!</v>
      </c>
      <c r="S85" s="696" t="str">
        <f t="shared" si="243"/>
        <v>#REF!</v>
      </c>
      <c r="T85" s="697" t="str">
        <f t="shared" si="243"/>
        <v>#REF!</v>
      </c>
      <c r="U85" s="698" t="str">
        <f>'Passo 04 - Cálculo do Risco Res'!F86</f>
        <v/>
      </c>
      <c r="V85" s="695" t="str">
        <f>'Passo 04 - Cálculo do Risco Res'!G86</f>
        <v/>
      </c>
      <c r="W85" s="695" t="str">
        <f>'Passo 04 - Cálculo do Risco Res'!H86</f>
        <v/>
      </c>
      <c r="X85" s="695" t="str">
        <f>'Passo 04 - Cálculo do Risco Res'!I86</f>
        <v/>
      </c>
      <c r="Y85" s="695" t="str">
        <f>'Passo 04 - Cálculo do Risco Res'!K86</f>
        <v/>
      </c>
      <c r="Z85" s="695" t="str">
        <f>'Passo 04 - Cálculo do Risco Res'!L86</f>
        <v/>
      </c>
      <c r="AA85" s="695" t="str">
        <f>'Passo 04 - Cálculo do Risco Res'!M86</f>
        <v/>
      </c>
      <c r="AB85" s="699" t="str">
        <f>'Passo 04 - Cálculo do Risco Res'!N86</f>
        <v>-</v>
      </c>
      <c r="AC85" s="700" t="str">
        <f>'Passo 04 - Cálculo do Risco Res'!Q86</f>
        <v>-</v>
      </c>
      <c r="AD85" s="95" t="str">
        <f>'Passo 04 - Cálculo do Risco Res'!R86</f>
        <v>-</v>
      </c>
      <c r="AE85" s="701" t="str">
        <f>'Passo 05 - Cálculo do Risco Ine'!Q86</f>
        <v>#REF!</v>
      </c>
      <c r="AF85" s="95" t="str">
        <f>'Passo 05 - Cálculo do Risco Ine'!R86</f>
        <v>#REF!</v>
      </c>
      <c r="AG85" s="701" t="str">
        <f>'Passo 06 - Definição das Respos'!F88</f>
        <v>-</v>
      </c>
      <c r="AH85" s="702" t="str">
        <f>'Passo 06 - Definição das Respos'!G88</f>
        <v>-</v>
      </c>
      <c r="AI85" s="95" t="str">
        <f>'Passo 06 - Definição das Respos'!H88</f>
        <v/>
      </c>
      <c r="AJ85" s="701" t="str">
        <f>'Passo 07 - Plano de Tratamento '!G88</f>
        <v/>
      </c>
      <c r="AK85" s="702" t="str">
        <f>'Passo 07 - Plano de Tratamento '!H88</f>
        <v/>
      </c>
      <c r="AL85" s="702" t="str">
        <f>'Passo 07 - Plano de Tratamento '!I88</f>
        <v/>
      </c>
      <c r="AM85" s="702" t="str">
        <f>'Passo 07 - Plano de Tratamento '!J88</f>
        <v/>
      </c>
      <c r="AN85" s="702" t="str">
        <f>'Passo 07 - Plano de Tratamento '!K88</f>
        <v/>
      </c>
      <c r="AO85" s="702" t="str">
        <f>'Passo 07 - Plano de Tratamento '!L88</f>
        <v/>
      </c>
      <c r="AP85" s="702" t="str">
        <f>'Passo 07 - Plano de Tratamento '!M88</f>
        <v/>
      </c>
      <c r="AQ85" s="703" t="str">
        <f>'Passo 07 - Plano de Tratamento '!N88</f>
        <v>-</v>
      </c>
    </row>
    <row r="86" ht="45.0" customHeight="1">
      <c r="A86" s="704">
        <v>82.0</v>
      </c>
      <c r="B86" s="693"/>
      <c r="C86" s="693"/>
      <c r="D86" s="693"/>
      <c r="E86" s="693" t="str">
        <f t="shared" ref="E86:F86" si="244">'Passo 02  - Elaboração do PACI'!B88</f>
        <v>#REF!</v>
      </c>
      <c r="F86" s="694" t="str">
        <f t="shared" si="244"/>
        <v>#REF!</v>
      </c>
      <c r="G86" s="692" t="str">
        <f t="shared" ref="G86:K86" si="245">'Passo 02  - Elaboração do PACI'!E88</f>
        <v>#REF!</v>
      </c>
      <c r="H86" s="693" t="str">
        <f t="shared" si="245"/>
        <v>#REF!</v>
      </c>
      <c r="I86" s="693" t="str">
        <f t="shared" si="245"/>
        <v>#REF!</v>
      </c>
      <c r="J86" s="693" t="str">
        <f t="shared" si="245"/>
        <v>#REF!</v>
      </c>
      <c r="K86" s="694" t="str">
        <f t="shared" si="245"/>
        <v>#REF!</v>
      </c>
      <c r="L86" s="692" t="str">
        <f t="shared" ref="L86:T86" si="246">'Passo 02  - Elaboração do PACI'!K88</f>
        <v>#REF!</v>
      </c>
      <c r="M86" s="693" t="str">
        <f t="shared" si="246"/>
        <v>#REF!</v>
      </c>
      <c r="N86" s="693" t="str">
        <f t="shared" si="246"/>
        <v>#REF!</v>
      </c>
      <c r="O86" s="693" t="str">
        <f t="shared" si="246"/>
        <v>#REF!</v>
      </c>
      <c r="P86" s="695" t="str">
        <f t="shared" si="246"/>
        <v>#REF!</v>
      </c>
      <c r="Q86" s="695" t="str">
        <f t="shared" si="246"/>
        <v>#REF!</v>
      </c>
      <c r="R86" s="695" t="str">
        <f t="shared" si="246"/>
        <v>#REF!</v>
      </c>
      <c r="S86" s="696" t="str">
        <f t="shared" si="246"/>
        <v>#REF!</v>
      </c>
      <c r="T86" s="697" t="str">
        <f t="shared" si="246"/>
        <v>#REF!</v>
      </c>
      <c r="U86" s="698" t="str">
        <f>'Passo 04 - Cálculo do Risco Res'!F87</f>
        <v/>
      </c>
      <c r="V86" s="695" t="str">
        <f>'Passo 04 - Cálculo do Risco Res'!G87</f>
        <v/>
      </c>
      <c r="W86" s="695" t="str">
        <f>'Passo 04 - Cálculo do Risco Res'!H87</f>
        <v/>
      </c>
      <c r="X86" s="695" t="str">
        <f>'Passo 04 - Cálculo do Risco Res'!I87</f>
        <v/>
      </c>
      <c r="Y86" s="695" t="str">
        <f>'Passo 04 - Cálculo do Risco Res'!K87</f>
        <v/>
      </c>
      <c r="Z86" s="695" t="str">
        <f>'Passo 04 - Cálculo do Risco Res'!L87</f>
        <v/>
      </c>
      <c r="AA86" s="695" t="str">
        <f>'Passo 04 - Cálculo do Risco Res'!M87</f>
        <v/>
      </c>
      <c r="AB86" s="699" t="str">
        <f>'Passo 04 - Cálculo do Risco Res'!N87</f>
        <v>-</v>
      </c>
      <c r="AC86" s="700" t="str">
        <f>'Passo 04 - Cálculo do Risco Res'!Q87</f>
        <v>-</v>
      </c>
      <c r="AD86" s="95" t="str">
        <f>'Passo 04 - Cálculo do Risco Res'!R87</f>
        <v>-</v>
      </c>
      <c r="AE86" s="701" t="str">
        <f>'Passo 05 - Cálculo do Risco Ine'!Q87</f>
        <v>#REF!</v>
      </c>
      <c r="AF86" s="95" t="str">
        <f>'Passo 05 - Cálculo do Risco Ine'!R87</f>
        <v>#REF!</v>
      </c>
      <c r="AG86" s="701" t="str">
        <f>'Passo 06 - Definição das Respos'!F89</f>
        <v>-</v>
      </c>
      <c r="AH86" s="702" t="str">
        <f>'Passo 06 - Definição das Respos'!G89</f>
        <v>-</v>
      </c>
      <c r="AI86" s="95" t="str">
        <f>'Passo 06 - Definição das Respos'!H89</f>
        <v/>
      </c>
      <c r="AJ86" s="701" t="str">
        <f>'Passo 07 - Plano de Tratamento '!G89</f>
        <v/>
      </c>
      <c r="AK86" s="702" t="str">
        <f>'Passo 07 - Plano de Tratamento '!H89</f>
        <v/>
      </c>
      <c r="AL86" s="702" t="str">
        <f>'Passo 07 - Plano de Tratamento '!I89</f>
        <v/>
      </c>
      <c r="AM86" s="702" t="str">
        <f>'Passo 07 - Plano de Tratamento '!J89</f>
        <v/>
      </c>
      <c r="AN86" s="702" t="str">
        <f>'Passo 07 - Plano de Tratamento '!K89</f>
        <v/>
      </c>
      <c r="AO86" s="702" t="str">
        <f>'Passo 07 - Plano de Tratamento '!L89</f>
        <v/>
      </c>
      <c r="AP86" s="702" t="str">
        <f>'Passo 07 - Plano de Tratamento '!M89</f>
        <v/>
      </c>
      <c r="AQ86" s="703" t="str">
        <f>'Passo 07 - Plano de Tratamento '!N89</f>
        <v>-</v>
      </c>
    </row>
    <row r="87" ht="45.0" customHeight="1">
      <c r="A87" s="689">
        <v>83.0</v>
      </c>
      <c r="B87" s="693"/>
      <c r="C87" s="693"/>
      <c r="D87" s="693"/>
      <c r="E87" s="693" t="str">
        <f t="shared" ref="E87:F87" si="247">'Passo 02  - Elaboração do PACI'!B89</f>
        <v>#REF!</v>
      </c>
      <c r="F87" s="694" t="str">
        <f t="shared" si="247"/>
        <v>#REF!</v>
      </c>
      <c r="G87" s="692" t="str">
        <f t="shared" ref="G87:K87" si="248">'Passo 02  - Elaboração do PACI'!E89</f>
        <v>#REF!</v>
      </c>
      <c r="H87" s="693" t="str">
        <f t="shared" si="248"/>
        <v>#REF!</v>
      </c>
      <c r="I87" s="693" t="str">
        <f t="shared" si="248"/>
        <v>#REF!</v>
      </c>
      <c r="J87" s="693" t="str">
        <f t="shared" si="248"/>
        <v>#REF!</v>
      </c>
      <c r="K87" s="694" t="str">
        <f t="shared" si="248"/>
        <v>#REF!</v>
      </c>
      <c r="L87" s="692" t="str">
        <f t="shared" ref="L87:T87" si="249">'Passo 02  - Elaboração do PACI'!K89</f>
        <v>#REF!</v>
      </c>
      <c r="M87" s="693" t="str">
        <f t="shared" si="249"/>
        <v>#REF!</v>
      </c>
      <c r="N87" s="693" t="str">
        <f t="shared" si="249"/>
        <v>#REF!</v>
      </c>
      <c r="O87" s="693" t="str">
        <f t="shared" si="249"/>
        <v>#REF!</v>
      </c>
      <c r="P87" s="695" t="str">
        <f t="shared" si="249"/>
        <v>#REF!</v>
      </c>
      <c r="Q87" s="695" t="str">
        <f t="shared" si="249"/>
        <v>#REF!</v>
      </c>
      <c r="R87" s="695" t="str">
        <f t="shared" si="249"/>
        <v>#REF!</v>
      </c>
      <c r="S87" s="696" t="str">
        <f t="shared" si="249"/>
        <v>#REF!</v>
      </c>
      <c r="T87" s="697" t="str">
        <f t="shared" si="249"/>
        <v>#REF!</v>
      </c>
      <c r="U87" s="698" t="str">
        <f>'Passo 04 - Cálculo do Risco Res'!F88</f>
        <v/>
      </c>
      <c r="V87" s="695" t="str">
        <f>'Passo 04 - Cálculo do Risco Res'!G88</f>
        <v/>
      </c>
      <c r="W87" s="695" t="str">
        <f>'Passo 04 - Cálculo do Risco Res'!H88</f>
        <v/>
      </c>
      <c r="X87" s="695" t="str">
        <f>'Passo 04 - Cálculo do Risco Res'!I88</f>
        <v/>
      </c>
      <c r="Y87" s="695" t="str">
        <f>'Passo 04 - Cálculo do Risco Res'!K88</f>
        <v/>
      </c>
      <c r="Z87" s="695" t="str">
        <f>'Passo 04 - Cálculo do Risco Res'!L88</f>
        <v/>
      </c>
      <c r="AA87" s="695" t="str">
        <f>'Passo 04 - Cálculo do Risco Res'!M88</f>
        <v/>
      </c>
      <c r="AB87" s="699" t="str">
        <f>'Passo 04 - Cálculo do Risco Res'!N88</f>
        <v>-</v>
      </c>
      <c r="AC87" s="700" t="str">
        <f>'Passo 04 - Cálculo do Risco Res'!Q88</f>
        <v>-</v>
      </c>
      <c r="AD87" s="95" t="str">
        <f>'Passo 04 - Cálculo do Risco Res'!R88</f>
        <v>-</v>
      </c>
      <c r="AE87" s="701" t="str">
        <f>'Passo 05 - Cálculo do Risco Ine'!Q88</f>
        <v>#REF!</v>
      </c>
      <c r="AF87" s="95" t="str">
        <f>'Passo 05 - Cálculo do Risco Ine'!R88</f>
        <v>#REF!</v>
      </c>
      <c r="AG87" s="701" t="str">
        <f>'Passo 06 - Definição das Respos'!F90</f>
        <v>-</v>
      </c>
      <c r="AH87" s="702" t="str">
        <f>'Passo 06 - Definição das Respos'!G90</f>
        <v>-</v>
      </c>
      <c r="AI87" s="95" t="str">
        <f>'Passo 06 - Definição das Respos'!H90</f>
        <v/>
      </c>
      <c r="AJ87" s="701" t="str">
        <f>'Passo 07 - Plano de Tratamento '!G90</f>
        <v/>
      </c>
      <c r="AK87" s="702" t="str">
        <f>'Passo 07 - Plano de Tratamento '!H90</f>
        <v/>
      </c>
      <c r="AL87" s="702" t="str">
        <f>'Passo 07 - Plano de Tratamento '!I90</f>
        <v/>
      </c>
      <c r="AM87" s="702" t="str">
        <f>'Passo 07 - Plano de Tratamento '!J90</f>
        <v/>
      </c>
      <c r="AN87" s="702" t="str">
        <f>'Passo 07 - Plano de Tratamento '!K90</f>
        <v/>
      </c>
      <c r="AO87" s="702" t="str">
        <f>'Passo 07 - Plano de Tratamento '!L90</f>
        <v/>
      </c>
      <c r="AP87" s="702" t="str">
        <f>'Passo 07 - Plano de Tratamento '!M90</f>
        <v/>
      </c>
      <c r="AQ87" s="703" t="str">
        <f>'Passo 07 - Plano de Tratamento '!N90</f>
        <v>-</v>
      </c>
    </row>
    <row r="88" ht="45.0" customHeight="1">
      <c r="A88" s="704">
        <v>84.0</v>
      </c>
      <c r="B88" s="693"/>
      <c r="C88" s="693"/>
      <c r="D88" s="693"/>
      <c r="E88" s="693" t="str">
        <f t="shared" ref="E88:F88" si="250">'Passo 02  - Elaboração do PACI'!B90</f>
        <v>#REF!</v>
      </c>
      <c r="F88" s="694" t="str">
        <f t="shared" si="250"/>
        <v>#REF!</v>
      </c>
      <c r="G88" s="692" t="str">
        <f t="shared" ref="G88:K88" si="251">'Passo 02  - Elaboração do PACI'!E90</f>
        <v>#REF!</v>
      </c>
      <c r="H88" s="693" t="str">
        <f t="shared" si="251"/>
        <v>#REF!</v>
      </c>
      <c r="I88" s="693" t="str">
        <f t="shared" si="251"/>
        <v>#REF!</v>
      </c>
      <c r="J88" s="693" t="str">
        <f t="shared" si="251"/>
        <v>#REF!</v>
      </c>
      <c r="K88" s="694" t="str">
        <f t="shared" si="251"/>
        <v>#REF!</v>
      </c>
      <c r="L88" s="692" t="str">
        <f t="shared" ref="L88:T88" si="252">'Passo 02  - Elaboração do PACI'!K90</f>
        <v>#REF!</v>
      </c>
      <c r="M88" s="693" t="str">
        <f t="shared" si="252"/>
        <v>#REF!</v>
      </c>
      <c r="N88" s="693" t="str">
        <f t="shared" si="252"/>
        <v>#REF!</v>
      </c>
      <c r="O88" s="693" t="str">
        <f t="shared" si="252"/>
        <v>#REF!</v>
      </c>
      <c r="P88" s="695" t="str">
        <f t="shared" si="252"/>
        <v>#REF!</v>
      </c>
      <c r="Q88" s="695" t="str">
        <f t="shared" si="252"/>
        <v>#REF!</v>
      </c>
      <c r="R88" s="695" t="str">
        <f t="shared" si="252"/>
        <v>#REF!</v>
      </c>
      <c r="S88" s="696" t="str">
        <f t="shared" si="252"/>
        <v>#REF!</v>
      </c>
      <c r="T88" s="697" t="str">
        <f t="shared" si="252"/>
        <v>#REF!</v>
      </c>
      <c r="U88" s="698" t="str">
        <f>'Passo 04 - Cálculo do Risco Res'!F89</f>
        <v/>
      </c>
      <c r="V88" s="695" t="str">
        <f>'Passo 04 - Cálculo do Risco Res'!G89</f>
        <v/>
      </c>
      <c r="W88" s="695" t="str">
        <f>'Passo 04 - Cálculo do Risco Res'!H89</f>
        <v/>
      </c>
      <c r="X88" s="695" t="str">
        <f>'Passo 04 - Cálculo do Risco Res'!I89</f>
        <v/>
      </c>
      <c r="Y88" s="695" t="str">
        <f>'Passo 04 - Cálculo do Risco Res'!K89</f>
        <v/>
      </c>
      <c r="Z88" s="695" t="str">
        <f>'Passo 04 - Cálculo do Risco Res'!L89</f>
        <v/>
      </c>
      <c r="AA88" s="695" t="str">
        <f>'Passo 04 - Cálculo do Risco Res'!M89</f>
        <v/>
      </c>
      <c r="AB88" s="699" t="str">
        <f>'Passo 04 - Cálculo do Risco Res'!N89</f>
        <v>-</v>
      </c>
      <c r="AC88" s="700" t="str">
        <f>'Passo 04 - Cálculo do Risco Res'!Q89</f>
        <v>-</v>
      </c>
      <c r="AD88" s="95" t="str">
        <f>'Passo 04 - Cálculo do Risco Res'!R89</f>
        <v>-</v>
      </c>
      <c r="AE88" s="701" t="str">
        <f>'Passo 05 - Cálculo do Risco Ine'!Q89</f>
        <v>#REF!</v>
      </c>
      <c r="AF88" s="95" t="str">
        <f>'Passo 05 - Cálculo do Risco Ine'!R89</f>
        <v>#REF!</v>
      </c>
      <c r="AG88" s="701" t="str">
        <f>'Passo 06 - Definição das Respos'!F91</f>
        <v>-</v>
      </c>
      <c r="AH88" s="702" t="str">
        <f>'Passo 06 - Definição das Respos'!G91</f>
        <v>-</v>
      </c>
      <c r="AI88" s="95" t="str">
        <f>'Passo 06 - Definição das Respos'!H91</f>
        <v/>
      </c>
      <c r="AJ88" s="701" t="str">
        <f>'Passo 07 - Plano de Tratamento '!G91</f>
        <v/>
      </c>
      <c r="AK88" s="702" t="str">
        <f>'Passo 07 - Plano de Tratamento '!H91</f>
        <v/>
      </c>
      <c r="AL88" s="702" t="str">
        <f>'Passo 07 - Plano de Tratamento '!I91</f>
        <v/>
      </c>
      <c r="AM88" s="702" t="str">
        <f>'Passo 07 - Plano de Tratamento '!J91</f>
        <v/>
      </c>
      <c r="AN88" s="702" t="str">
        <f>'Passo 07 - Plano de Tratamento '!K91</f>
        <v/>
      </c>
      <c r="AO88" s="702" t="str">
        <f>'Passo 07 - Plano de Tratamento '!L91</f>
        <v/>
      </c>
      <c r="AP88" s="702" t="str">
        <f>'Passo 07 - Plano de Tratamento '!M91</f>
        <v/>
      </c>
      <c r="AQ88" s="703" t="str">
        <f>'Passo 07 - Plano de Tratamento '!N91</f>
        <v>-</v>
      </c>
    </row>
    <row r="89" ht="45.0" customHeight="1">
      <c r="A89" s="689">
        <v>85.0</v>
      </c>
      <c r="B89" s="693"/>
      <c r="C89" s="693"/>
      <c r="D89" s="693"/>
      <c r="E89" s="693" t="str">
        <f t="shared" ref="E89:F89" si="253">'Passo 02  - Elaboração do PACI'!B91</f>
        <v>#REF!</v>
      </c>
      <c r="F89" s="694" t="str">
        <f t="shared" si="253"/>
        <v>#REF!</v>
      </c>
      <c r="G89" s="692" t="str">
        <f t="shared" ref="G89:K89" si="254">'Passo 02  - Elaboração do PACI'!E91</f>
        <v>#REF!</v>
      </c>
      <c r="H89" s="693" t="str">
        <f t="shared" si="254"/>
        <v>#REF!</v>
      </c>
      <c r="I89" s="693" t="str">
        <f t="shared" si="254"/>
        <v>#REF!</v>
      </c>
      <c r="J89" s="693" t="str">
        <f t="shared" si="254"/>
        <v>#REF!</v>
      </c>
      <c r="K89" s="694" t="str">
        <f t="shared" si="254"/>
        <v>#REF!</v>
      </c>
      <c r="L89" s="692" t="str">
        <f t="shared" ref="L89:T89" si="255">'Passo 02  - Elaboração do PACI'!K91</f>
        <v>#REF!</v>
      </c>
      <c r="M89" s="693" t="str">
        <f t="shared" si="255"/>
        <v>#REF!</v>
      </c>
      <c r="N89" s="693" t="str">
        <f t="shared" si="255"/>
        <v>#REF!</v>
      </c>
      <c r="O89" s="693" t="str">
        <f t="shared" si="255"/>
        <v>#REF!</v>
      </c>
      <c r="P89" s="695" t="str">
        <f t="shared" si="255"/>
        <v>#REF!</v>
      </c>
      <c r="Q89" s="695" t="str">
        <f t="shared" si="255"/>
        <v>#REF!</v>
      </c>
      <c r="R89" s="695" t="str">
        <f t="shared" si="255"/>
        <v>#REF!</v>
      </c>
      <c r="S89" s="696" t="str">
        <f t="shared" si="255"/>
        <v>#REF!</v>
      </c>
      <c r="T89" s="697" t="str">
        <f t="shared" si="255"/>
        <v>#REF!</v>
      </c>
      <c r="U89" s="698" t="str">
        <f>'Passo 04 - Cálculo do Risco Res'!F90</f>
        <v/>
      </c>
      <c r="V89" s="695" t="str">
        <f>'Passo 04 - Cálculo do Risco Res'!G90</f>
        <v/>
      </c>
      <c r="W89" s="695" t="str">
        <f>'Passo 04 - Cálculo do Risco Res'!H90</f>
        <v/>
      </c>
      <c r="X89" s="695" t="str">
        <f>'Passo 04 - Cálculo do Risco Res'!I90</f>
        <v/>
      </c>
      <c r="Y89" s="695" t="str">
        <f>'Passo 04 - Cálculo do Risco Res'!K90</f>
        <v/>
      </c>
      <c r="Z89" s="695" t="str">
        <f>'Passo 04 - Cálculo do Risco Res'!L90</f>
        <v/>
      </c>
      <c r="AA89" s="695" t="str">
        <f>'Passo 04 - Cálculo do Risco Res'!M90</f>
        <v/>
      </c>
      <c r="AB89" s="699" t="str">
        <f>'Passo 04 - Cálculo do Risco Res'!N90</f>
        <v>-</v>
      </c>
      <c r="AC89" s="700" t="str">
        <f>'Passo 04 - Cálculo do Risco Res'!Q90</f>
        <v>-</v>
      </c>
      <c r="AD89" s="95" t="str">
        <f>'Passo 04 - Cálculo do Risco Res'!R90</f>
        <v>-</v>
      </c>
      <c r="AE89" s="701" t="str">
        <f>'Passo 05 - Cálculo do Risco Ine'!Q90</f>
        <v>#REF!</v>
      </c>
      <c r="AF89" s="95" t="str">
        <f>'Passo 05 - Cálculo do Risco Ine'!R90</f>
        <v>#REF!</v>
      </c>
      <c r="AG89" s="701" t="str">
        <f>'Passo 06 - Definição das Respos'!F92</f>
        <v>-</v>
      </c>
      <c r="AH89" s="702" t="str">
        <f>'Passo 06 - Definição das Respos'!G92</f>
        <v>-</v>
      </c>
      <c r="AI89" s="95" t="str">
        <f>'Passo 06 - Definição das Respos'!H92</f>
        <v/>
      </c>
      <c r="AJ89" s="701" t="str">
        <f>'Passo 07 - Plano de Tratamento '!G92</f>
        <v/>
      </c>
      <c r="AK89" s="702" t="str">
        <f>'Passo 07 - Plano de Tratamento '!H92</f>
        <v/>
      </c>
      <c r="AL89" s="702" t="str">
        <f>'Passo 07 - Plano de Tratamento '!I92</f>
        <v/>
      </c>
      <c r="AM89" s="702" t="str">
        <f>'Passo 07 - Plano de Tratamento '!J92</f>
        <v/>
      </c>
      <c r="AN89" s="702" t="str">
        <f>'Passo 07 - Plano de Tratamento '!K92</f>
        <v/>
      </c>
      <c r="AO89" s="702" t="str">
        <f>'Passo 07 - Plano de Tratamento '!L92</f>
        <v/>
      </c>
      <c r="AP89" s="702" t="str">
        <f>'Passo 07 - Plano de Tratamento '!M92</f>
        <v/>
      </c>
      <c r="AQ89" s="703" t="str">
        <f>'Passo 07 - Plano de Tratamento '!N92</f>
        <v>-</v>
      </c>
    </row>
    <row r="90" ht="45.0" customHeight="1">
      <c r="A90" s="704">
        <v>86.0</v>
      </c>
      <c r="B90" s="693"/>
      <c r="C90" s="693"/>
      <c r="D90" s="693"/>
      <c r="E90" s="693" t="str">
        <f t="shared" ref="E90:F90" si="256">'Passo 02  - Elaboração do PACI'!B92</f>
        <v>#REF!</v>
      </c>
      <c r="F90" s="694" t="str">
        <f t="shared" si="256"/>
        <v>#REF!</v>
      </c>
      <c r="G90" s="692" t="str">
        <f t="shared" ref="G90:K90" si="257">'Passo 02  - Elaboração do PACI'!E92</f>
        <v>#REF!</v>
      </c>
      <c r="H90" s="693" t="str">
        <f t="shared" si="257"/>
        <v>#REF!</v>
      </c>
      <c r="I90" s="693" t="str">
        <f t="shared" si="257"/>
        <v>#REF!</v>
      </c>
      <c r="J90" s="693" t="str">
        <f t="shared" si="257"/>
        <v>#REF!</v>
      </c>
      <c r="K90" s="694" t="str">
        <f t="shared" si="257"/>
        <v>#REF!</v>
      </c>
      <c r="L90" s="692" t="str">
        <f t="shared" ref="L90:T90" si="258">'Passo 02  - Elaboração do PACI'!K92</f>
        <v>#REF!</v>
      </c>
      <c r="M90" s="693" t="str">
        <f t="shared" si="258"/>
        <v>#REF!</v>
      </c>
      <c r="N90" s="693" t="str">
        <f t="shared" si="258"/>
        <v>#REF!</v>
      </c>
      <c r="O90" s="693" t="str">
        <f t="shared" si="258"/>
        <v>#REF!</v>
      </c>
      <c r="P90" s="695" t="str">
        <f t="shared" si="258"/>
        <v>#REF!</v>
      </c>
      <c r="Q90" s="695" t="str">
        <f t="shared" si="258"/>
        <v>#REF!</v>
      </c>
      <c r="R90" s="695" t="str">
        <f t="shared" si="258"/>
        <v>#REF!</v>
      </c>
      <c r="S90" s="696" t="str">
        <f t="shared" si="258"/>
        <v>#REF!</v>
      </c>
      <c r="T90" s="697" t="str">
        <f t="shared" si="258"/>
        <v>#REF!</v>
      </c>
      <c r="U90" s="698" t="str">
        <f>'Passo 04 - Cálculo do Risco Res'!F91</f>
        <v/>
      </c>
      <c r="V90" s="695" t="str">
        <f>'Passo 04 - Cálculo do Risco Res'!G91</f>
        <v/>
      </c>
      <c r="W90" s="695" t="str">
        <f>'Passo 04 - Cálculo do Risco Res'!H91</f>
        <v/>
      </c>
      <c r="X90" s="695" t="str">
        <f>'Passo 04 - Cálculo do Risco Res'!I91</f>
        <v/>
      </c>
      <c r="Y90" s="695" t="str">
        <f>'Passo 04 - Cálculo do Risco Res'!K91</f>
        <v/>
      </c>
      <c r="Z90" s="695" t="str">
        <f>'Passo 04 - Cálculo do Risco Res'!L91</f>
        <v/>
      </c>
      <c r="AA90" s="695" t="str">
        <f>'Passo 04 - Cálculo do Risco Res'!M91</f>
        <v/>
      </c>
      <c r="AB90" s="699" t="str">
        <f>'Passo 04 - Cálculo do Risco Res'!N91</f>
        <v>-</v>
      </c>
      <c r="AC90" s="700" t="str">
        <f>'Passo 04 - Cálculo do Risco Res'!Q91</f>
        <v>-</v>
      </c>
      <c r="AD90" s="95" t="str">
        <f>'Passo 04 - Cálculo do Risco Res'!R91</f>
        <v>-</v>
      </c>
      <c r="AE90" s="701" t="str">
        <f>'Passo 05 - Cálculo do Risco Ine'!Q91</f>
        <v>#REF!</v>
      </c>
      <c r="AF90" s="95" t="str">
        <f>'Passo 05 - Cálculo do Risco Ine'!R91</f>
        <v>#REF!</v>
      </c>
      <c r="AG90" s="701" t="str">
        <f>'Passo 06 - Definição das Respos'!F93</f>
        <v>-</v>
      </c>
      <c r="AH90" s="702" t="str">
        <f>'Passo 06 - Definição das Respos'!G93</f>
        <v>-</v>
      </c>
      <c r="AI90" s="95" t="str">
        <f>'Passo 06 - Definição das Respos'!H93</f>
        <v/>
      </c>
      <c r="AJ90" s="701" t="str">
        <f>'Passo 07 - Plano de Tratamento '!G93</f>
        <v/>
      </c>
      <c r="AK90" s="702" t="str">
        <f>'Passo 07 - Plano de Tratamento '!H93</f>
        <v/>
      </c>
      <c r="AL90" s="702" t="str">
        <f>'Passo 07 - Plano de Tratamento '!I93</f>
        <v/>
      </c>
      <c r="AM90" s="702" t="str">
        <f>'Passo 07 - Plano de Tratamento '!J93</f>
        <v/>
      </c>
      <c r="AN90" s="702" t="str">
        <f>'Passo 07 - Plano de Tratamento '!K93</f>
        <v/>
      </c>
      <c r="AO90" s="702" t="str">
        <f>'Passo 07 - Plano de Tratamento '!L93</f>
        <v/>
      </c>
      <c r="AP90" s="702" t="str">
        <f>'Passo 07 - Plano de Tratamento '!M93</f>
        <v/>
      </c>
      <c r="AQ90" s="703" t="str">
        <f>'Passo 07 - Plano de Tratamento '!N93</f>
        <v>-</v>
      </c>
    </row>
    <row r="91" ht="45.0" customHeight="1">
      <c r="A91" s="689">
        <v>87.0</v>
      </c>
      <c r="B91" s="693"/>
      <c r="C91" s="693"/>
      <c r="D91" s="693"/>
      <c r="E91" s="693" t="str">
        <f t="shared" ref="E91:F91" si="259">'Passo 02  - Elaboração do PACI'!B93</f>
        <v>#REF!</v>
      </c>
      <c r="F91" s="694" t="str">
        <f t="shared" si="259"/>
        <v>#REF!</v>
      </c>
      <c r="G91" s="692" t="str">
        <f t="shared" ref="G91:K91" si="260">'Passo 02  - Elaboração do PACI'!E93</f>
        <v>#REF!</v>
      </c>
      <c r="H91" s="693" t="str">
        <f t="shared" si="260"/>
        <v>#REF!</v>
      </c>
      <c r="I91" s="693" t="str">
        <f t="shared" si="260"/>
        <v>#REF!</v>
      </c>
      <c r="J91" s="693" t="str">
        <f t="shared" si="260"/>
        <v>#REF!</v>
      </c>
      <c r="K91" s="694" t="str">
        <f t="shared" si="260"/>
        <v>#REF!</v>
      </c>
      <c r="L91" s="692" t="str">
        <f t="shared" ref="L91:T91" si="261">'Passo 02  - Elaboração do PACI'!K93</f>
        <v>#REF!</v>
      </c>
      <c r="M91" s="693" t="str">
        <f t="shared" si="261"/>
        <v>#REF!</v>
      </c>
      <c r="N91" s="693" t="str">
        <f t="shared" si="261"/>
        <v>#REF!</v>
      </c>
      <c r="O91" s="693" t="str">
        <f t="shared" si="261"/>
        <v>#REF!</v>
      </c>
      <c r="P91" s="695" t="str">
        <f t="shared" si="261"/>
        <v>#REF!</v>
      </c>
      <c r="Q91" s="695" t="str">
        <f t="shared" si="261"/>
        <v>#REF!</v>
      </c>
      <c r="R91" s="695" t="str">
        <f t="shared" si="261"/>
        <v>#REF!</v>
      </c>
      <c r="S91" s="696" t="str">
        <f t="shared" si="261"/>
        <v>#REF!</v>
      </c>
      <c r="T91" s="697" t="str">
        <f t="shared" si="261"/>
        <v>#REF!</v>
      </c>
      <c r="U91" s="698" t="str">
        <f>'Passo 04 - Cálculo do Risco Res'!F92</f>
        <v/>
      </c>
      <c r="V91" s="695" t="str">
        <f>'Passo 04 - Cálculo do Risco Res'!G92</f>
        <v/>
      </c>
      <c r="W91" s="695" t="str">
        <f>'Passo 04 - Cálculo do Risco Res'!H92</f>
        <v/>
      </c>
      <c r="X91" s="695" t="str">
        <f>'Passo 04 - Cálculo do Risco Res'!I92</f>
        <v/>
      </c>
      <c r="Y91" s="695" t="str">
        <f>'Passo 04 - Cálculo do Risco Res'!K92</f>
        <v/>
      </c>
      <c r="Z91" s="695" t="str">
        <f>'Passo 04 - Cálculo do Risco Res'!L92</f>
        <v/>
      </c>
      <c r="AA91" s="695" t="str">
        <f>'Passo 04 - Cálculo do Risco Res'!M92</f>
        <v/>
      </c>
      <c r="AB91" s="699" t="str">
        <f>'Passo 04 - Cálculo do Risco Res'!N92</f>
        <v>-</v>
      </c>
      <c r="AC91" s="700" t="str">
        <f>'Passo 04 - Cálculo do Risco Res'!Q92</f>
        <v>-</v>
      </c>
      <c r="AD91" s="95" t="str">
        <f>'Passo 04 - Cálculo do Risco Res'!R92</f>
        <v>-</v>
      </c>
      <c r="AE91" s="701" t="str">
        <f>'Passo 05 - Cálculo do Risco Ine'!Q92</f>
        <v>#REF!</v>
      </c>
      <c r="AF91" s="95" t="str">
        <f>'Passo 05 - Cálculo do Risco Ine'!R92</f>
        <v>#REF!</v>
      </c>
      <c r="AG91" s="701" t="str">
        <f>'Passo 06 - Definição das Respos'!F94</f>
        <v>-</v>
      </c>
      <c r="AH91" s="702" t="str">
        <f>'Passo 06 - Definição das Respos'!G94</f>
        <v>-</v>
      </c>
      <c r="AI91" s="95" t="str">
        <f>'Passo 06 - Definição das Respos'!H94</f>
        <v/>
      </c>
      <c r="AJ91" s="701" t="str">
        <f>'Passo 07 - Plano de Tratamento '!G94</f>
        <v/>
      </c>
      <c r="AK91" s="702" t="str">
        <f>'Passo 07 - Plano de Tratamento '!H94</f>
        <v/>
      </c>
      <c r="AL91" s="702" t="str">
        <f>'Passo 07 - Plano de Tratamento '!I94</f>
        <v/>
      </c>
      <c r="AM91" s="702" t="str">
        <f>'Passo 07 - Plano de Tratamento '!J94</f>
        <v/>
      </c>
      <c r="AN91" s="702" t="str">
        <f>'Passo 07 - Plano de Tratamento '!K94</f>
        <v/>
      </c>
      <c r="AO91" s="702" t="str">
        <f>'Passo 07 - Plano de Tratamento '!L94</f>
        <v/>
      </c>
      <c r="AP91" s="702" t="str">
        <f>'Passo 07 - Plano de Tratamento '!M94</f>
        <v/>
      </c>
      <c r="AQ91" s="703" t="str">
        <f>'Passo 07 - Plano de Tratamento '!N94</f>
        <v>-</v>
      </c>
    </row>
    <row r="92" ht="45.0" customHeight="1">
      <c r="A92" s="704">
        <v>88.0</v>
      </c>
      <c r="B92" s="693"/>
      <c r="C92" s="693"/>
      <c r="D92" s="693"/>
      <c r="E92" s="693" t="str">
        <f t="shared" ref="E92:F92" si="262">'Passo 02  - Elaboração do PACI'!B94</f>
        <v>#REF!</v>
      </c>
      <c r="F92" s="694" t="str">
        <f t="shared" si="262"/>
        <v>#REF!</v>
      </c>
      <c r="G92" s="692" t="str">
        <f t="shared" ref="G92:K92" si="263">'Passo 02  - Elaboração do PACI'!E94</f>
        <v>#REF!</v>
      </c>
      <c r="H92" s="693" t="str">
        <f t="shared" si="263"/>
        <v>#REF!</v>
      </c>
      <c r="I92" s="693" t="str">
        <f t="shared" si="263"/>
        <v>#REF!</v>
      </c>
      <c r="J92" s="693" t="str">
        <f t="shared" si="263"/>
        <v>#REF!</v>
      </c>
      <c r="K92" s="694" t="str">
        <f t="shared" si="263"/>
        <v>#REF!</v>
      </c>
      <c r="L92" s="692" t="str">
        <f t="shared" ref="L92:T92" si="264">'Passo 02  - Elaboração do PACI'!K94</f>
        <v>#REF!</v>
      </c>
      <c r="M92" s="693" t="str">
        <f t="shared" si="264"/>
        <v>#REF!</v>
      </c>
      <c r="N92" s="693" t="str">
        <f t="shared" si="264"/>
        <v>#REF!</v>
      </c>
      <c r="O92" s="693" t="str">
        <f t="shared" si="264"/>
        <v>#REF!</v>
      </c>
      <c r="P92" s="695" t="str">
        <f t="shared" si="264"/>
        <v>#REF!</v>
      </c>
      <c r="Q92" s="695" t="str">
        <f t="shared" si="264"/>
        <v>#REF!</v>
      </c>
      <c r="R92" s="695" t="str">
        <f t="shared" si="264"/>
        <v>#REF!</v>
      </c>
      <c r="S92" s="696" t="str">
        <f t="shared" si="264"/>
        <v>#REF!</v>
      </c>
      <c r="T92" s="697" t="str">
        <f t="shared" si="264"/>
        <v>#REF!</v>
      </c>
      <c r="U92" s="698" t="str">
        <f>'Passo 04 - Cálculo do Risco Res'!F93</f>
        <v/>
      </c>
      <c r="V92" s="695" t="str">
        <f>'Passo 04 - Cálculo do Risco Res'!G93</f>
        <v/>
      </c>
      <c r="W92" s="695" t="str">
        <f>'Passo 04 - Cálculo do Risco Res'!H93</f>
        <v/>
      </c>
      <c r="X92" s="695" t="str">
        <f>'Passo 04 - Cálculo do Risco Res'!I93</f>
        <v/>
      </c>
      <c r="Y92" s="695" t="str">
        <f>'Passo 04 - Cálculo do Risco Res'!K93</f>
        <v/>
      </c>
      <c r="Z92" s="695" t="str">
        <f>'Passo 04 - Cálculo do Risco Res'!L93</f>
        <v/>
      </c>
      <c r="AA92" s="695" t="str">
        <f>'Passo 04 - Cálculo do Risco Res'!M93</f>
        <v/>
      </c>
      <c r="AB92" s="699" t="str">
        <f>'Passo 04 - Cálculo do Risco Res'!N93</f>
        <v>-</v>
      </c>
      <c r="AC92" s="700" t="str">
        <f>'Passo 04 - Cálculo do Risco Res'!Q93</f>
        <v>-</v>
      </c>
      <c r="AD92" s="95" t="str">
        <f>'Passo 04 - Cálculo do Risco Res'!R93</f>
        <v>-</v>
      </c>
      <c r="AE92" s="701" t="str">
        <f>'Passo 05 - Cálculo do Risco Ine'!Q93</f>
        <v>#REF!</v>
      </c>
      <c r="AF92" s="95" t="str">
        <f>'Passo 05 - Cálculo do Risco Ine'!R93</f>
        <v>#REF!</v>
      </c>
      <c r="AG92" s="701" t="str">
        <f>'Passo 06 - Definição das Respos'!F95</f>
        <v>-</v>
      </c>
      <c r="AH92" s="702" t="str">
        <f>'Passo 06 - Definição das Respos'!G95</f>
        <v>-</v>
      </c>
      <c r="AI92" s="95" t="str">
        <f>'Passo 06 - Definição das Respos'!H95</f>
        <v/>
      </c>
      <c r="AJ92" s="701" t="str">
        <f>'Passo 07 - Plano de Tratamento '!G95</f>
        <v/>
      </c>
      <c r="AK92" s="702" t="str">
        <f>'Passo 07 - Plano de Tratamento '!H95</f>
        <v/>
      </c>
      <c r="AL92" s="702" t="str">
        <f>'Passo 07 - Plano de Tratamento '!I95</f>
        <v/>
      </c>
      <c r="AM92" s="702" t="str">
        <f>'Passo 07 - Plano de Tratamento '!J95</f>
        <v/>
      </c>
      <c r="AN92" s="702" t="str">
        <f>'Passo 07 - Plano de Tratamento '!K95</f>
        <v/>
      </c>
      <c r="AO92" s="702" t="str">
        <f>'Passo 07 - Plano de Tratamento '!L95</f>
        <v/>
      </c>
      <c r="AP92" s="702" t="str">
        <f>'Passo 07 - Plano de Tratamento '!M95</f>
        <v/>
      </c>
      <c r="AQ92" s="703" t="str">
        <f>'Passo 07 - Plano de Tratamento '!N95</f>
        <v>-</v>
      </c>
    </row>
    <row r="93" ht="45.0" customHeight="1">
      <c r="A93" s="689">
        <v>89.0</v>
      </c>
      <c r="B93" s="693"/>
      <c r="C93" s="693"/>
      <c r="D93" s="693"/>
      <c r="E93" s="693" t="str">
        <f t="shared" ref="E93:F93" si="265">'Passo 02  - Elaboração do PACI'!B95</f>
        <v>#REF!</v>
      </c>
      <c r="F93" s="694" t="str">
        <f t="shared" si="265"/>
        <v>#REF!</v>
      </c>
      <c r="G93" s="692" t="str">
        <f t="shared" ref="G93:K93" si="266">'Passo 02  - Elaboração do PACI'!E95</f>
        <v>#REF!</v>
      </c>
      <c r="H93" s="693" t="str">
        <f t="shared" si="266"/>
        <v>#REF!</v>
      </c>
      <c r="I93" s="693" t="str">
        <f t="shared" si="266"/>
        <v>#REF!</v>
      </c>
      <c r="J93" s="693" t="str">
        <f t="shared" si="266"/>
        <v>#REF!</v>
      </c>
      <c r="K93" s="694" t="str">
        <f t="shared" si="266"/>
        <v>#REF!</v>
      </c>
      <c r="L93" s="692" t="str">
        <f t="shared" ref="L93:T93" si="267">'Passo 02  - Elaboração do PACI'!K95</f>
        <v>#REF!</v>
      </c>
      <c r="M93" s="693" t="str">
        <f t="shared" si="267"/>
        <v>#REF!</v>
      </c>
      <c r="N93" s="693" t="str">
        <f t="shared" si="267"/>
        <v>#REF!</v>
      </c>
      <c r="O93" s="693" t="str">
        <f t="shared" si="267"/>
        <v>#REF!</v>
      </c>
      <c r="P93" s="695" t="str">
        <f t="shared" si="267"/>
        <v>#REF!</v>
      </c>
      <c r="Q93" s="695" t="str">
        <f t="shared" si="267"/>
        <v>#REF!</v>
      </c>
      <c r="R93" s="695" t="str">
        <f t="shared" si="267"/>
        <v>#REF!</v>
      </c>
      <c r="S93" s="696" t="str">
        <f t="shared" si="267"/>
        <v>#REF!</v>
      </c>
      <c r="T93" s="697" t="str">
        <f t="shared" si="267"/>
        <v>#REF!</v>
      </c>
      <c r="U93" s="698" t="str">
        <f>'Passo 04 - Cálculo do Risco Res'!F94</f>
        <v/>
      </c>
      <c r="V93" s="695" t="str">
        <f>'Passo 04 - Cálculo do Risco Res'!G94</f>
        <v/>
      </c>
      <c r="W93" s="695" t="str">
        <f>'Passo 04 - Cálculo do Risco Res'!H94</f>
        <v/>
      </c>
      <c r="X93" s="695" t="str">
        <f>'Passo 04 - Cálculo do Risco Res'!I94</f>
        <v/>
      </c>
      <c r="Y93" s="695" t="str">
        <f>'Passo 04 - Cálculo do Risco Res'!K94</f>
        <v/>
      </c>
      <c r="Z93" s="695" t="str">
        <f>'Passo 04 - Cálculo do Risco Res'!L94</f>
        <v/>
      </c>
      <c r="AA93" s="695" t="str">
        <f>'Passo 04 - Cálculo do Risco Res'!M94</f>
        <v/>
      </c>
      <c r="AB93" s="699" t="str">
        <f>'Passo 04 - Cálculo do Risco Res'!N94</f>
        <v>-</v>
      </c>
      <c r="AC93" s="700" t="str">
        <f>'Passo 04 - Cálculo do Risco Res'!Q94</f>
        <v>-</v>
      </c>
      <c r="AD93" s="95" t="str">
        <f>'Passo 04 - Cálculo do Risco Res'!R94</f>
        <v>-</v>
      </c>
      <c r="AE93" s="701" t="str">
        <f>'Passo 05 - Cálculo do Risco Ine'!Q94</f>
        <v>#REF!</v>
      </c>
      <c r="AF93" s="95" t="str">
        <f>'Passo 05 - Cálculo do Risco Ine'!R94</f>
        <v>#REF!</v>
      </c>
      <c r="AG93" s="701" t="str">
        <f>'Passo 06 - Definição das Respos'!F96</f>
        <v>-</v>
      </c>
      <c r="AH93" s="702" t="str">
        <f>'Passo 06 - Definição das Respos'!G96</f>
        <v>-</v>
      </c>
      <c r="AI93" s="95" t="str">
        <f>'Passo 06 - Definição das Respos'!H96</f>
        <v/>
      </c>
      <c r="AJ93" s="701" t="str">
        <f>'Passo 07 - Plano de Tratamento '!G96</f>
        <v/>
      </c>
      <c r="AK93" s="702" t="str">
        <f>'Passo 07 - Plano de Tratamento '!H96</f>
        <v/>
      </c>
      <c r="AL93" s="702" t="str">
        <f>'Passo 07 - Plano de Tratamento '!I96</f>
        <v/>
      </c>
      <c r="AM93" s="702" t="str">
        <f>'Passo 07 - Plano de Tratamento '!J96</f>
        <v/>
      </c>
      <c r="AN93" s="702" t="str">
        <f>'Passo 07 - Plano de Tratamento '!K96</f>
        <v/>
      </c>
      <c r="AO93" s="702" t="str">
        <f>'Passo 07 - Plano de Tratamento '!L96</f>
        <v/>
      </c>
      <c r="AP93" s="702" t="str">
        <f>'Passo 07 - Plano de Tratamento '!M96</f>
        <v/>
      </c>
      <c r="AQ93" s="703" t="str">
        <f>'Passo 07 - Plano de Tratamento '!N96</f>
        <v>-</v>
      </c>
    </row>
    <row r="94" ht="45.0" customHeight="1">
      <c r="A94" s="704">
        <v>90.0</v>
      </c>
      <c r="B94" s="693"/>
      <c r="C94" s="693"/>
      <c r="D94" s="693"/>
      <c r="E94" s="693" t="str">
        <f t="shared" ref="E94:F94" si="268">'Passo 02  - Elaboração do PACI'!B96</f>
        <v>#REF!</v>
      </c>
      <c r="F94" s="694" t="str">
        <f t="shared" si="268"/>
        <v>#REF!</v>
      </c>
      <c r="G94" s="692" t="str">
        <f t="shared" ref="G94:K94" si="269">'Passo 02  - Elaboração do PACI'!E96</f>
        <v>#REF!</v>
      </c>
      <c r="H94" s="693" t="str">
        <f t="shared" si="269"/>
        <v>#REF!</v>
      </c>
      <c r="I94" s="693" t="str">
        <f t="shared" si="269"/>
        <v>#REF!</v>
      </c>
      <c r="J94" s="693" t="str">
        <f t="shared" si="269"/>
        <v>#REF!</v>
      </c>
      <c r="K94" s="694" t="str">
        <f t="shared" si="269"/>
        <v>#REF!</v>
      </c>
      <c r="L94" s="692" t="str">
        <f t="shared" ref="L94:T94" si="270">'Passo 02  - Elaboração do PACI'!K96</f>
        <v>#REF!</v>
      </c>
      <c r="M94" s="693" t="str">
        <f t="shared" si="270"/>
        <v>#REF!</v>
      </c>
      <c r="N94" s="693" t="str">
        <f t="shared" si="270"/>
        <v>#REF!</v>
      </c>
      <c r="O94" s="693" t="str">
        <f t="shared" si="270"/>
        <v>#REF!</v>
      </c>
      <c r="P94" s="695" t="str">
        <f t="shared" si="270"/>
        <v>#REF!</v>
      </c>
      <c r="Q94" s="695" t="str">
        <f t="shared" si="270"/>
        <v>#REF!</v>
      </c>
      <c r="R94" s="695" t="str">
        <f t="shared" si="270"/>
        <v>#REF!</v>
      </c>
      <c r="S94" s="696" t="str">
        <f t="shared" si="270"/>
        <v>#REF!</v>
      </c>
      <c r="T94" s="697" t="str">
        <f t="shared" si="270"/>
        <v>#REF!</v>
      </c>
      <c r="U94" s="698" t="str">
        <f>'Passo 04 - Cálculo do Risco Res'!F95</f>
        <v/>
      </c>
      <c r="V94" s="695" t="str">
        <f>'Passo 04 - Cálculo do Risco Res'!G95</f>
        <v/>
      </c>
      <c r="W94" s="695" t="str">
        <f>'Passo 04 - Cálculo do Risco Res'!H95</f>
        <v/>
      </c>
      <c r="X94" s="695" t="str">
        <f>'Passo 04 - Cálculo do Risco Res'!I95</f>
        <v/>
      </c>
      <c r="Y94" s="695" t="str">
        <f>'Passo 04 - Cálculo do Risco Res'!K95</f>
        <v/>
      </c>
      <c r="Z94" s="695" t="str">
        <f>'Passo 04 - Cálculo do Risco Res'!L95</f>
        <v/>
      </c>
      <c r="AA94" s="695" t="str">
        <f>'Passo 04 - Cálculo do Risco Res'!M95</f>
        <v/>
      </c>
      <c r="AB94" s="699" t="str">
        <f>'Passo 04 - Cálculo do Risco Res'!N95</f>
        <v>-</v>
      </c>
      <c r="AC94" s="700" t="str">
        <f>'Passo 04 - Cálculo do Risco Res'!Q95</f>
        <v>-</v>
      </c>
      <c r="AD94" s="95" t="str">
        <f>'Passo 04 - Cálculo do Risco Res'!R95</f>
        <v>-</v>
      </c>
      <c r="AE94" s="701" t="str">
        <f>'Passo 05 - Cálculo do Risco Ine'!Q95</f>
        <v>#REF!</v>
      </c>
      <c r="AF94" s="95" t="str">
        <f>'Passo 05 - Cálculo do Risco Ine'!R95</f>
        <v>#REF!</v>
      </c>
      <c r="AG94" s="701" t="str">
        <f>'Passo 06 - Definição das Respos'!F97</f>
        <v>-</v>
      </c>
      <c r="AH94" s="702" t="str">
        <f>'Passo 06 - Definição das Respos'!G97</f>
        <v>-</v>
      </c>
      <c r="AI94" s="95" t="str">
        <f>'Passo 06 - Definição das Respos'!H97</f>
        <v/>
      </c>
      <c r="AJ94" s="701" t="str">
        <f>'Passo 07 - Plano de Tratamento '!G97</f>
        <v/>
      </c>
      <c r="AK94" s="702" t="str">
        <f>'Passo 07 - Plano de Tratamento '!H97</f>
        <v/>
      </c>
      <c r="AL94" s="702" t="str">
        <f>'Passo 07 - Plano de Tratamento '!I97</f>
        <v/>
      </c>
      <c r="AM94" s="702" t="str">
        <f>'Passo 07 - Plano de Tratamento '!J97</f>
        <v/>
      </c>
      <c r="AN94" s="702" t="str">
        <f>'Passo 07 - Plano de Tratamento '!K97</f>
        <v/>
      </c>
      <c r="AO94" s="702" t="str">
        <f>'Passo 07 - Plano de Tratamento '!L97</f>
        <v/>
      </c>
      <c r="AP94" s="702" t="str">
        <f>'Passo 07 - Plano de Tratamento '!M97</f>
        <v/>
      </c>
      <c r="AQ94" s="703" t="str">
        <f>'Passo 07 - Plano de Tratamento '!N97</f>
        <v>-</v>
      </c>
    </row>
    <row r="95" ht="45.0" customHeight="1">
      <c r="A95" s="689">
        <v>91.0</v>
      </c>
      <c r="B95" s="693"/>
      <c r="C95" s="693"/>
      <c r="D95" s="693"/>
      <c r="E95" s="693" t="str">
        <f t="shared" ref="E95:F95" si="271">'Passo 02  - Elaboração do PACI'!B97</f>
        <v>#REF!</v>
      </c>
      <c r="F95" s="694" t="str">
        <f t="shared" si="271"/>
        <v>#REF!</v>
      </c>
      <c r="G95" s="692" t="str">
        <f t="shared" ref="G95:K95" si="272">'Passo 02  - Elaboração do PACI'!E97</f>
        <v>#REF!</v>
      </c>
      <c r="H95" s="693" t="str">
        <f t="shared" si="272"/>
        <v>#REF!</v>
      </c>
      <c r="I95" s="693" t="str">
        <f t="shared" si="272"/>
        <v>#REF!</v>
      </c>
      <c r="J95" s="693" t="str">
        <f t="shared" si="272"/>
        <v>#REF!</v>
      </c>
      <c r="K95" s="694" t="str">
        <f t="shared" si="272"/>
        <v>#REF!</v>
      </c>
      <c r="L95" s="692" t="str">
        <f t="shared" ref="L95:T95" si="273">'Passo 02  - Elaboração do PACI'!K97</f>
        <v>#REF!</v>
      </c>
      <c r="M95" s="693" t="str">
        <f t="shared" si="273"/>
        <v>#REF!</v>
      </c>
      <c r="N95" s="693" t="str">
        <f t="shared" si="273"/>
        <v>#REF!</v>
      </c>
      <c r="O95" s="693" t="str">
        <f t="shared" si="273"/>
        <v>#REF!</v>
      </c>
      <c r="P95" s="695" t="str">
        <f t="shared" si="273"/>
        <v>#REF!</v>
      </c>
      <c r="Q95" s="695" t="str">
        <f t="shared" si="273"/>
        <v>#REF!</v>
      </c>
      <c r="R95" s="695" t="str">
        <f t="shared" si="273"/>
        <v>#REF!</v>
      </c>
      <c r="S95" s="696" t="str">
        <f t="shared" si="273"/>
        <v>#REF!</v>
      </c>
      <c r="T95" s="697" t="str">
        <f t="shared" si="273"/>
        <v>#REF!</v>
      </c>
      <c r="U95" s="698" t="str">
        <f>'Passo 04 - Cálculo do Risco Res'!F96</f>
        <v/>
      </c>
      <c r="V95" s="695" t="str">
        <f>'Passo 04 - Cálculo do Risco Res'!G96</f>
        <v/>
      </c>
      <c r="W95" s="695" t="str">
        <f>'Passo 04 - Cálculo do Risco Res'!H96</f>
        <v/>
      </c>
      <c r="X95" s="695" t="str">
        <f>'Passo 04 - Cálculo do Risco Res'!I96</f>
        <v/>
      </c>
      <c r="Y95" s="695" t="str">
        <f>'Passo 04 - Cálculo do Risco Res'!K96</f>
        <v/>
      </c>
      <c r="Z95" s="695" t="str">
        <f>'Passo 04 - Cálculo do Risco Res'!L96</f>
        <v/>
      </c>
      <c r="AA95" s="695" t="str">
        <f>'Passo 04 - Cálculo do Risco Res'!M96</f>
        <v/>
      </c>
      <c r="AB95" s="699" t="str">
        <f>'Passo 04 - Cálculo do Risco Res'!N96</f>
        <v>-</v>
      </c>
      <c r="AC95" s="700" t="str">
        <f>'Passo 04 - Cálculo do Risco Res'!Q96</f>
        <v>-</v>
      </c>
      <c r="AD95" s="95" t="str">
        <f>'Passo 04 - Cálculo do Risco Res'!R96</f>
        <v>-</v>
      </c>
      <c r="AE95" s="701" t="str">
        <f>'Passo 05 - Cálculo do Risco Ine'!Q96</f>
        <v>#REF!</v>
      </c>
      <c r="AF95" s="95" t="str">
        <f>'Passo 05 - Cálculo do Risco Ine'!R96</f>
        <v>#REF!</v>
      </c>
      <c r="AG95" s="701" t="str">
        <f>'Passo 06 - Definição das Respos'!F98</f>
        <v>-</v>
      </c>
      <c r="AH95" s="702" t="str">
        <f>'Passo 06 - Definição das Respos'!G98</f>
        <v>-</v>
      </c>
      <c r="AI95" s="95" t="str">
        <f>'Passo 06 - Definição das Respos'!H98</f>
        <v/>
      </c>
      <c r="AJ95" s="701" t="str">
        <f>'Passo 07 - Plano de Tratamento '!G98</f>
        <v/>
      </c>
      <c r="AK95" s="702" t="str">
        <f>'Passo 07 - Plano de Tratamento '!H98</f>
        <v/>
      </c>
      <c r="AL95" s="702" t="str">
        <f>'Passo 07 - Plano de Tratamento '!I98</f>
        <v/>
      </c>
      <c r="AM95" s="702" t="str">
        <f>'Passo 07 - Plano de Tratamento '!J98</f>
        <v/>
      </c>
      <c r="AN95" s="702" t="str">
        <f>'Passo 07 - Plano de Tratamento '!K98</f>
        <v/>
      </c>
      <c r="AO95" s="702" t="str">
        <f>'Passo 07 - Plano de Tratamento '!L98</f>
        <v/>
      </c>
      <c r="AP95" s="702" t="str">
        <f>'Passo 07 - Plano de Tratamento '!M98</f>
        <v/>
      </c>
      <c r="AQ95" s="703" t="str">
        <f>'Passo 07 - Plano de Tratamento '!N98</f>
        <v>-</v>
      </c>
    </row>
    <row r="96" ht="45.0" customHeight="1">
      <c r="A96" s="704">
        <v>92.0</v>
      </c>
      <c r="B96" s="693"/>
      <c r="C96" s="693"/>
      <c r="D96" s="693"/>
      <c r="E96" s="693" t="str">
        <f t="shared" ref="E96:F96" si="274">'Passo 02  - Elaboração do PACI'!B98</f>
        <v>#REF!</v>
      </c>
      <c r="F96" s="694" t="str">
        <f t="shared" si="274"/>
        <v>#REF!</v>
      </c>
      <c r="G96" s="692" t="str">
        <f t="shared" ref="G96:K96" si="275">'Passo 02  - Elaboração do PACI'!E98</f>
        <v>#REF!</v>
      </c>
      <c r="H96" s="693" t="str">
        <f t="shared" si="275"/>
        <v>#REF!</v>
      </c>
      <c r="I96" s="693" t="str">
        <f t="shared" si="275"/>
        <v>#REF!</v>
      </c>
      <c r="J96" s="693" t="str">
        <f t="shared" si="275"/>
        <v>#REF!</v>
      </c>
      <c r="K96" s="694" t="str">
        <f t="shared" si="275"/>
        <v>#REF!</v>
      </c>
      <c r="L96" s="692" t="str">
        <f t="shared" ref="L96:T96" si="276">'Passo 02  - Elaboração do PACI'!K98</f>
        <v>#REF!</v>
      </c>
      <c r="M96" s="693" t="str">
        <f t="shared" si="276"/>
        <v>#REF!</v>
      </c>
      <c r="N96" s="693" t="str">
        <f t="shared" si="276"/>
        <v>#REF!</v>
      </c>
      <c r="O96" s="693" t="str">
        <f t="shared" si="276"/>
        <v>#REF!</v>
      </c>
      <c r="P96" s="695" t="str">
        <f t="shared" si="276"/>
        <v>#REF!</v>
      </c>
      <c r="Q96" s="695" t="str">
        <f t="shared" si="276"/>
        <v>#REF!</v>
      </c>
      <c r="R96" s="695" t="str">
        <f t="shared" si="276"/>
        <v>#REF!</v>
      </c>
      <c r="S96" s="696" t="str">
        <f t="shared" si="276"/>
        <v>#REF!</v>
      </c>
      <c r="T96" s="697" t="str">
        <f t="shared" si="276"/>
        <v>#REF!</v>
      </c>
      <c r="U96" s="698" t="str">
        <f>'Passo 04 - Cálculo do Risco Res'!F97</f>
        <v/>
      </c>
      <c r="V96" s="695" t="str">
        <f>'Passo 04 - Cálculo do Risco Res'!G97</f>
        <v/>
      </c>
      <c r="W96" s="695" t="str">
        <f>'Passo 04 - Cálculo do Risco Res'!H97</f>
        <v/>
      </c>
      <c r="X96" s="695" t="str">
        <f>'Passo 04 - Cálculo do Risco Res'!I97</f>
        <v/>
      </c>
      <c r="Y96" s="695" t="str">
        <f>'Passo 04 - Cálculo do Risco Res'!K97</f>
        <v/>
      </c>
      <c r="Z96" s="695" t="str">
        <f>'Passo 04 - Cálculo do Risco Res'!L97</f>
        <v/>
      </c>
      <c r="AA96" s="695" t="str">
        <f>'Passo 04 - Cálculo do Risco Res'!M97</f>
        <v/>
      </c>
      <c r="AB96" s="699" t="str">
        <f>'Passo 04 - Cálculo do Risco Res'!N97</f>
        <v>-</v>
      </c>
      <c r="AC96" s="700" t="str">
        <f>'Passo 04 - Cálculo do Risco Res'!Q97</f>
        <v>-</v>
      </c>
      <c r="AD96" s="95" t="str">
        <f>'Passo 04 - Cálculo do Risco Res'!R97</f>
        <v>-</v>
      </c>
      <c r="AE96" s="701" t="str">
        <f>'Passo 05 - Cálculo do Risco Ine'!Q97</f>
        <v>#REF!</v>
      </c>
      <c r="AF96" s="95" t="str">
        <f>'Passo 05 - Cálculo do Risco Ine'!R97</f>
        <v>#REF!</v>
      </c>
      <c r="AG96" s="701" t="str">
        <f>'Passo 06 - Definição das Respos'!F99</f>
        <v>-</v>
      </c>
      <c r="AH96" s="702" t="str">
        <f>'Passo 06 - Definição das Respos'!G99</f>
        <v>-</v>
      </c>
      <c r="AI96" s="95" t="str">
        <f>'Passo 06 - Definição das Respos'!H99</f>
        <v/>
      </c>
      <c r="AJ96" s="701" t="str">
        <f>'Passo 07 - Plano de Tratamento '!G99</f>
        <v/>
      </c>
      <c r="AK96" s="702" t="str">
        <f>'Passo 07 - Plano de Tratamento '!H99</f>
        <v/>
      </c>
      <c r="AL96" s="702" t="str">
        <f>'Passo 07 - Plano de Tratamento '!I99</f>
        <v/>
      </c>
      <c r="AM96" s="702" t="str">
        <f>'Passo 07 - Plano de Tratamento '!J99</f>
        <v/>
      </c>
      <c r="AN96" s="702" t="str">
        <f>'Passo 07 - Plano de Tratamento '!K99</f>
        <v/>
      </c>
      <c r="AO96" s="702" t="str">
        <f>'Passo 07 - Plano de Tratamento '!L99</f>
        <v/>
      </c>
      <c r="AP96" s="702" t="str">
        <f>'Passo 07 - Plano de Tratamento '!M99</f>
        <v/>
      </c>
      <c r="AQ96" s="703" t="str">
        <f>'Passo 07 - Plano de Tratamento '!N99</f>
        <v>-</v>
      </c>
    </row>
    <row r="97" ht="45.0" customHeight="1">
      <c r="A97" s="689">
        <v>93.0</v>
      </c>
      <c r="B97" s="693"/>
      <c r="C97" s="693"/>
      <c r="D97" s="693"/>
      <c r="E97" s="693" t="str">
        <f t="shared" ref="E97:F97" si="277">'Passo 02  - Elaboração do PACI'!B99</f>
        <v>#REF!</v>
      </c>
      <c r="F97" s="694" t="str">
        <f t="shared" si="277"/>
        <v>#REF!</v>
      </c>
      <c r="G97" s="692" t="str">
        <f t="shared" ref="G97:K97" si="278">'Passo 02  - Elaboração do PACI'!E99</f>
        <v>#REF!</v>
      </c>
      <c r="H97" s="693" t="str">
        <f t="shared" si="278"/>
        <v>#REF!</v>
      </c>
      <c r="I97" s="693" t="str">
        <f t="shared" si="278"/>
        <v>#REF!</v>
      </c>
      <c r="J97" s="693" t="str">
        <f t="shared" si="278"/>
        <v>#REF!</v>
      </c>
      <c r="K97" s="694" t="str">
        <f t="shared" si="278"/>
        <v>#REF!</v>
      </c>
      <c r="L97" s="692" t="str">
        <f t="shared" ref="L97:T97" si="279">'Passo 02  - Elaboração do PACI'!K99</f>
        <v>#REF!</v>
      </c>
      <c r="M97" s="693" t="str">
        <f t="shared" si="279"/>
        <v>#REF!</v>
      </c>
      <c r="N97" s="693" t="str">
        <f t="shared" si="279"/>
        <v>#REF!</v>
      </c>
      <c r="O97" s="693" t="str">
        <f t="shared" si="279"/>
        <v>#REF!</v>
      </c>
      <c r="P97" s="695" t="str">
        <f t="shared" si="279"/>
        <v>#REF!</v>
      </c>
      <c r="Q97" s="695" t="str">
        <f t="shared" si="279"/>
        <v>#REF!</v>
      </c>
      <c r="R97" s="695" t="str">
        <f t="shared" si="279"/>
        <v>#REF!</v>
      </c>
      <c r="S97" s="696" t="str">
        <f t="shared" si="279"/>
        <v>#REF!</v>
      </c>
      <c r="T97" s="697" t="str">
        <f t="shared" si="279"/>
        <v>#REF!</v>
      </c>
      <c r="U97" s="698" t="str">
        <f>'Passo 04 - Cálculo do Risco Res'!F98</f>
        <v/>
      </c>
      <c r="V97" s="695" t="str">
        <f>'Passo 04 - Cálculo do Risco Res'!G98</f>
        <v/>
      </c>
      <c r="W97" s="695" t="str">
        <f>'Passo 04 - Cálculo do Risco Res'!H98</f>
        <v/>
      </c>
      <c r="X97" s="695" t="str">
        <f>'Passo 04 - Cálculo do Risco Res'!I98</f>
        <v/>
      </c>
      <c r="Y97" s="695" t="str">
        <f>'Passo 04 - Cálculo do Risco Res'!K98</f>
        <v/>
      </c>
      <c r="Z97" s="695" t="str">
        <f>'Passo 04 - Cálculo do Risco Res'!L98</f>
        <v/>
      </c>
      <c r="AA97" s="695" t="str">
        <f>'Passo 04 - Cálculo do Risco Res'!M98</f>
        <v/>
      </c>
      <c r="AB97" s="699" t="str">
        <f>'Passo 04 - Cálculo do Risco Res'!N98</f>
        <v>-</v>
      </c>
      <c r="AC97" s="700" t="str">
        <f>'Passo 04 - Cálculo do Risco Res'!Q98</f>
        <v>-</v>
      </c>
      <c r="AD97" s="95" t="str">
        <f>'Passo 04 - Cálculo do Risco Res'!R98</f>
        <v>-</v>
      </c>
      <c r="AE97" s="701" t="str">
        <f>'Passo 05 - Cálculo do Risco Ine'!Q98</f>
        <v>#REF!</v>
      </c>
      <c r="AF97" s="95" t="str">
        <f>'Passo 05 - Cálculo do Risco Ine'!R98</f>
        <v>#REF!</v>
      </c>
      <c r="AG97" s="701" t="str">
        <f>'Passo 06 - Definição das Respos'!F100</f>
        <v>-</v>
      </c>
      <c r="AH97" s="702" t="str">
        <f>'Passo 06 - Definição das Respos'!G100</f>
        <v>-</v>
      </c>
      <c r="AI97" s="95" t="str">
        <f>'Passo 06 - Definição das Respos'!H100</f>
        <v/>
      </c>
      <c r="AJ97" s="701" t="str">
        <f>'Passo 07 - Plano de Tratamento '!G100</f>
        <v/>
      </c>
      <c r="AK97" s="702" t="str">
        <f>'Passo 07 - Plano de Tratamento '!H100</f>
        <v/>
      </c>
      <c r="AL97" s="702" t="str">
        <f>'Passo 07 - Plano de Tratamento '!I100</f>
        <v/>
      </c>
      <c r="AM97" s="702" t="str">
        <f>'Passo 07 - Plano de Tratamento '!J100</f>
        <v/>
      </c>
      <c r="AN97" s="702" t="str">
        <f>'Passo 07 - Plano de Tratamento '!K100</f>
        <v/>
      </c>
      <c r="AO97" s="702" t="str">
        <f>'Passo 07 - Plano de Tratamento '!L100</f>
        <v/>
      </c>
      <c r="AP97" s="702" t="str">
        <f>'Passo 07 - Plano de Tratamento '!M100</f>
        <v/>
      </c>
      <c r="AQ97" s="703" t="str">
        <f>'Passo 07 - Plano de Tratamento '!N100</f>
        <v>-</v>
      </c>
    </row>
    <row r="98" ht="45.0" customHeight="1">
      <c r="A98" s="704">
        <v>94.0</v>
      </c>
      <c r="B98" s="693"/>
      <c r="C98" s="693"/>
      <c r="D98" s="693"/>
      <c r="E98" s="693" t="str">
        <f t="shared" ref="E98:F98" si="280">'Passo 02  - Elaboração do PACI'!B100</f>
        <v>#REF!</v>
      </c>
      <c r="F98" s="694" t="str">
        <f t="shared" si="280"/>
        <v>#REF!</v>
      </c>
      <c r="G98" s="692" t="str">
        <f t="shared" ref="G98:K98" si="281">'Passo 02  - Elaboração do PACI'!E100</f>
        <v>#REF!</v>
      </c>
      <c r="H98" s="693" t="str">
        <f t="shared" si="281"/>
        <v>#REF!</v>
      </c>
      <c r="I98" s="693" t="str">
        <f t="shared" si="281"/>
        <v>#REF!</v>
      </c>
      <c r="J98" s="693" t="str">
        <f t="shared" si="281"/>
        <v>#REF!</v>
      </c>
      <c r="K98" s="694" t="str">
        <f t="shared" si="281"/>
        <v>#REF!</v>
      </c>
      <c r="L98" s="692" t="str">
        <f t="shared" ref="L98:T98" si="282">'Passo 02  - Elaboração do PACI'!K100</f>
        <v>#REF!</v>
      </c>
      <c r="M98" s="693" t="str">
        <f t="shared" si="282"/>
        <v>#REF!</v>
      </c>
      <c r="N98" s="693" t="str">
        <f t="shared" si="282"/>
        <v>#REF!</v>
      </c>
      <c r="O98" s="693" t="str">
        <f t="shared" si="282"/>
        <v>#REF!</v>
      </c>
      <c r="P98" s="695" t="str">
        <f t="shared" si="282"/>
        <v>#REF!</v>
      </c>
      <c r="Q98" s="695" t="str">
        <f t="shared" si="282"/>
        <v>#REF!</v>
      </c>
      <c r="R98" s="695" t="str">
        <f t="shared" si="282"/>
        <v>#REF!</v>
      </c>
      <c r="S98" s="696" t="str">
        <f t="shared" si="282"/>
        <v>#REF!</v>
      </c>
      <c r="T98" s="697" t="str">
        <f t="shared" si="282"/>
        <v>#REF!</v>
      </c>
      <c r="U98" s="698" t="str">
        <f>'Passo 04 - Cálculo do Risco Res'!F99</f>
        <v/>
      </c>
      <c r="V98" s="695" t="str">
        <f>'Passo 04 - Cálculo do Risco Res'!G99</f>
        <v/>
      </c>
      <c r="W98" s="695" t="str">
        <f>'Passo 04 - Cálculo do Risco Res'!H99</f>
        <v/>
      </c>
      <c r="X98" s="695" t="str">
        <f>'Passo 04 - Cálculo do Risco Res'!I99</f>
        <v/>
      </c>
      <c r="Y98" s="695" t="str">
        <f>'Passo 04 - Cálculo do Risco Res'!K99</f>
        <v/>
      </c>
      <c r="Z98" s="695" t="str">
        <f>'Passo 04 - Cálculo do Risco Res'!L99</f>
        <v/>
      </c>
      <c r="AA98" s="695" t="str">
        <f>'Passo 04 - Cálculo do Risco Res'!M99</f>
        <v/>
      </c>
      <c r="AB98" s="699" t="str">
        <f>'Passo 04 - Cálculo do Risco Res'!N99</f>
        <v>-</v>
      </c>
      <c r="AC98" s="700" t="str">
        <f>'Passo 04 - Cálculo do Risco Res'!Q99</f>
        <v>-</v>
      </c>
      <c r="AD98" s="95" t="str">
        <f>'Passo 04 - Cálculo do Risco Res'!R99</f>
        <v>-</v>
      </c>
      <c r="AE98" s="701" t="str">
        <f>'Passo 05 - Cálculo do Risco Ine'!Q99</f>
        <v>#REF!</v>
      </c>
      <c r="AF98" s="95" t="str">
        <f>'Passo 05 - Cálculo do Risco Ine'!R99</f>
        <v>#REF!</v>
      </c>
      <c r="AG98" s="701" t="str">
        <f>'Passo 06 - Definição das Respos'!F101</f>
        <v>-</v>
      </c>
      <c r="AH98" s="702" t="str">
        <f>'Passo 06 - Definição das Respos'!G101</f>
        <v>-</v>
      </c>
      <c r="AI98" s="95" t="str">
        <f>'Passo 06 - Definição das Respos'!H101</f>
        <v/>
      </c>
      <c r="AJ98" s="701" t="str">
        <f>'Passo 07 - Plano de Tratamento '!G101</f>
        <v/>
      </c>
      <c r="AK98" s="702" t="str">
        <f>'Passo 07 - Plano de Tratamento '!H101</f>
        <v/>
      </c>
      <c r="AL98" s="702" t="str">
        <f>'Passo 07 - Plano de Tratamento '!I101</f>
        <v/>
      </c>
      <c r="AM98" s="702" t="str">
        <f>'Passo 07 - Plano de Tratamento '!J101</f>
        <v/>
      </c>
      <c r="AN98" s="702" t="str">
        <f>'Passo 07 - Plano de Tratamento '!K101</f>
        <v/>
      </c>
      <c r="AO98" s="702" t="str">
        <f>'Passo 07 - Plano de Tratamento '!L101</f>
        <v/>
      </c>
      <c r="AP98" s="702" t="str">
        <f>'Passo 07 - Plano de Tratamento '!M101</f>
        <v/>
      </c>
      <c r="AQ98" s="703" t="str">
        <f>'Passo 07 - Plano de Tratamento '!N101</f>
        <v>-</v>
      </c>
    </row>
    <row r="99" ht="45.0" customHeight="1">
      <c r="A99" s="689">
        <v>95.0</v>
      </c>
      <c r="B99" s="693"/>
      <c r="C99" s="693"/>
      <c r="D99" s="693"/>
      <c r="E99" s="693" t="str">
        <f t="shared" ref="E99:F99" si="283">'Passo 02  - Elaboração do PACI'!B101</f>
        <v>#REF!</v>
      </c>
      <c r="F99" s="694" t="str">
        <f t="shared" si="283"/>
        <v>#REF!</v>
      </c>
      <c r="G99" s="692" t="str">
        <f t="shared" ref="G99:K99" si="284">'Passo 02  - Elaboração do PACI'!E101</f>
        <v>#REF!</v>
      </c>
      <c r="H99" s="693" t="str">
        <f t="shared" si="284"/>
        <v>#REF!</v>
      </c>
      <c r="I99" s="693" t="str">
        <f t="shared" si="284"/>
        <v>#REF!</v>
      </c>
      <c r="J99" s="693" t="str">
        <f t="shared" si="284"/>
        <v>#REF!</v>
      </c>
      <c r="K99" s="694" t="str">
        <f t="shared" si="284"/>
        <v>#REF!</v>
      </c>
      <c r="L99" s="692" t="str">
        <f t="shared" ref="L99:T99" si="285">'Passo 02  - Elaboração do PACI'!K101</f>
        <v>#REF!</v>
      </c>
      <c r="M99" s="693" t="str">
        <f t="shared" si="285"/>
        <v>#REF!</v>
      </c>
      <c r="N99" s="693" t="str">
        <f t="shared" si="285"/>
        <v>#REF!</v>
      </c>
      <c r="O99" s="693" t="str">
        <f t="shared" si="285"/>
        <v>#REF!</v>
      </c>
      <c r="P99" s="695" t="str">
        <f t="shared" si="285"/>
        <v>#REF!</v>
      </c>
      <c r="Q99" s="695" t="str">
        <f t="shared" si="285"/>
        <v>#REF!</v>
      </c>
      <c r="R99" s="695" t="str">
        <f t="shared" si="285"/>
        <v>#REF!</v>
      </c>
      <c r="S99" s="696" t="str">
        <f t="shared" si="285"/>
        <v>#REF!</v>
      </c>
      <c r="T99" s="697" t="str">
        <f t="shared" si="285"/>
        <v>#REF!</v>
      </c>
      <c r="U99" s="698" t="str">
        <f>'Passo 04 - Cálculo do Risco Res'!F100</f>
        <v/>
      </c>
      <c r="V99" s="695" t="str">
        <f>'Passo 04 - Cálculo do Risco Res'!G100</f>
        <v/>
      </c>
      <c r="W99" s="695" t="str">
        <f>'Passo 04 - Cálculo do Risco Res'!H100</f>
        <v/>
      </c>
      <c r="X99" s="695" t="str">
        <f>'Passo 04 - Cálculo do Risco Res'!I100</f>
        <v/>
      </c>
      <c r="Y99" s="695" t="str">
        <f>'Passo 04 - Cálculo do Risco Res'!K100</f>
        <v/>
      </c>
      <c r="Z99" s="695" t="str">
        <f>'Passo 04 - Cálculo do Risco Res'!L100</f>
        <v/>
      </c>
      <c r="AA99" s="695" t="str">
        <f>'Passo 04 - Cálculo do Risco Res'!M100</f>
        <v/>
      </c>
      <c r="AB99" s="699" t="str">
        <f>'Passo 04 - Cálculo do Risco Res'!N100</f>
        <v>-</v>
      </c>
      <c r="AC99" s="700" t="str">
        <f>'Passo 04 - Cálculo do Risco Res'!Q100</f>
        <v>-</v>
      </c>
      <c r="AD99" s="95" t="str">
        <f>'Passo 04 - Cálculo do Risco Res'!R100</f>
        <v>-</v>
      </c>
      <c r="AE99" s="701" t="str">
        <f>'Passo 05 - Cálculo do Risco Ine'!Q100</f>
        <v>#REF!</v>
      </c>
      <c r="AF99" s="95" t="str">
        <f>'Passo 05 - Cálculo do Risco Ine'!R100</f>
        <v>#REF!</v>
      </c>
      <c r="AG99" s="701" t="str">
        <f>'Passo 06 - Definição das Respos'!F102</f>
        <v>-</v>
      </c>
      <c r="AH99" s="702" t="str">
        <f>'Passo 06 - Definição das Respos'!G102</f>
        <v>-</v>
      </c>
      <c r="AI99" s="95" t="str">
        <f>'Passo 06 - Definição das Respos'!H102</f>
        <v/>
      </c>
      <c r="AJ99" s="701" t="str">
        <f>'Passo 07 - Plano de Tratamento '!G102</f>
        <v/>
      </c>
      <c r="AK99" s="702" t="str">
        <f>'Passo 07 - Plano de Tratamento '!H102</f>
        <v/>
      </c>
      <c r="AL99" s="702" t="str">
        <f>'Passo 07 - Plano de Tratamento '!I102</f>
        <v/>
      </c>
      <c r="AM99" s="702" t="str">
        <f>'Passo 07 - Plano de Tratamento '!J102</f>
        <v/>
      </c>
      <c r="AN99" s="702" t="str">
        <f>'Passo 07 - Plano de Tratamento '!K102</f>
        <v/>
      </c>
      <c r="AO99" s="702" t="str">
        <f>'Passo 07 - Plano de Tratamento '!L102</f>
        <v/>
      </c>
      <c r="AP99" s="702" t="str">
        <f>'Passo 07 - Plano de Tratamento '!M102</f>
        <v/>
      </c>
      <c r="AQ99" s="703" t="str">
        <f>'Passo 07 - Plano de Tratamento '!N102</f>
        <v>-</v>
      </c>
    </row>
    <row r="100" ht="45.0" customHeight="1">
      <c r="A100" s="704">
        <v>96.0</v>
      </c>
      <c r="B100" s="693"/>
      <c r="C100" s="693"/>
      <c r="D100" s="693"/>
      <c r="E100" s="693" t="str">
        <f t="shared" ref="E100:F100" si="286">'Passo 02  - Elaboração do PACI'!B102</f>
        <v>#REF!</v>
      </c>
      <c r="F100" s="694" t="str">
        <f t="shared" si="286"/>
        <v>#REF!</v>
      </c>
      <c r="G100" s="692" t="str">
        <f t="shared" ref="G100:K100" si="287">'Passo 02  - Elaboração do PACI'!E102</f>
        <v>#REF!</v>
      </c>
      <c r="H100" s="693" t="str">
        <f t="shared" si="287"/>
        <v>#REF!</v>
      </c>
      <c r="I100" s="693" t="str">
        <f t="shared" si="287"/>
        <v>#REF!</v>
      </c>
      <c r="J100" s="693" t="str">
        <f t="shared" si="287"/>
        <v>#REF!</v>
      </c>
      <c r="K100" s="694" t="str">
        <f t="shared" si="287"/>
        <v>#REF!</v>
      </c>
      <c r="L100" s="692" t="str">
        <f t="shared" ref="L100:T100" si="288">'Passo 02  - Elaboração do PACI'!K102</f>
        <v>#REF!</v>
      </c>
      <c r="M100" s="693" t="str">
        <f t="shared" si="288"/>
        <v>#REF!</v>
      </c>
      <c r="N100" s="693" t="str">
        <f t="shared" si="288"/>
        <v>#REF!</v>
      </c>
      <c r="O100" s="693" t="str">
        <f t="shared" si="288"/>
        <v>#REF!</v>
      </c>
      <c r="P100" s="695" t="str">
        <f t="shared" si="288"/>
        <v>#REF!</v>
      </c>
      <c r="Q100" s="695" t="str">
        <f t="shared" si="288"/>
        <v>#REF!</v>
      </c>
      <c r="R100" s="695" t="str">
        <f t="shared" si="288"/>
        <v>#REF!</v>
      </c>
      <c r="S100" s="696" t="str">
        <f t="shared" si="288"/>
        <v>#REF!</v>
      </c>
      <c r="T100" s="697" t="str">
        <f t="shared" si="288"/>
        <v>#REF!</v>
      </c>
      <c r="U100" s="698" t="str">
        <f>'Passo 04 - Cálculo do Risco Res'!F101</f>
        <v/>
      </c>
      <c r="V100" s="695" t="str">
        <f>'Passo 04 - Cálculo do Risco Res'!G101</f>
        <v/>
      </c>
      <c r="W100" s="695" t="str">
        <f>'Passo 04 - Cálculo do Risco Res'!H101</f>
        <v/>
      </c>
      <c r="X100" s="695" t="str">
        <f>'Passo 04 - Cálculo do Risco Res'!I101</f>
        <v/>
      </c>
      <c r="Y100" s="695" t="str">
        <f>'Passo 04 - Cálculo do Risco Res'!K101</f>
        <v/>
      </c>
      <c r="Z100" s="695" t="str">
        <f>'Passo 04 - Cálculo do Risco Res'!L101</f>
        <v/>
      </c>
      <c r="AA100" s="695" t="str">
        <f>'Passo 04 - Cálculo do Risco Res'!M101</f>
        <v/>
      </c>
      <c r="AB100" s="699" t="str">
        <f>'Passo 04 - Cálculo do Risco Res'!N101</f>
        <v>-</v>
      </c>
      <c r="AC100" s="700" t="str">
        <f>'Passo 04 - Cálculo do Risco Res'!Q101</f>
        <v>-</v>
      </c>
      <c r="AD100" s="95" t="str">
        <f>'Passo 04 - Cálculo do Risco Res'!R101</f>
        <v>-</v>
      </c>
      <c r="AE100" s="701" t="str">
        <f>'Passo 05 - Cálculo do Risco Ine'!Q101</f>
        <v>#REF!</v>
      </c>
      <c r="AF100" s="95" t="str">
        <f>'Passo 05 - Cálculo do Risco Ine'!R101</f>
        <v>#REF!</v>
      </c>
      <c r="AG100" s="701" t="str">
        <f>'Passo 06 - Definição das Respos'!F103</f>
        <v>-</v>
      </c>
      <c r="AH100" s="702" t="str">
        <f>'Passo 06 - Definição das Respos'!G103</f>
        <v>-</v>
      </c>
      <c r="AI100" s="95" t="str">
        <f>'Passo 06 - Definição das Respos'!H103</f>
        <v/>
      </c>
      <c r="AJ100" s="701" t="str">
        <f>'Passo 07 - Plano de Tratamento '!G103</f>
        <v/>
      </c>
      <c r="AK100" s="702" t="str">
        <f>'Passo 07 - Plano de Tratamento '!H103</f>
        <v/>
      </c>
      <c r="AL100" s="702" t="str">
        <f>'Passo 07 - Plano de Tratamento '!I103</f>
        <v/>
      </c>
      <c r="AM100" s="702" t="str">
        <f>'Passo 07 - Plano de Tratamento '!J103</f>
        <v/>
      </c>
      <c r="AN100" s="702" t="str">
        <f>'Passo 07 - Plano de Tratamento '!K103</f>
        <v/>
      </c>
      <c r="AO100" s="702" t="str">
        <f>'Passo 07 - Plano de Tratamento '!L103</f>
        <v/>
      </c>
      <c r="AP100" s="702" t="str">
        <f>'Passo 07 - Plano de Tratamento '!M103</f>
        <v/>
      </c>
      <c r="AQ100" s="703" t="str">
        <f>'Passo 07 - Plano de Tratamento '!N103</f>
        <v>-</v>
      </c>
    </row>
    <row r="101" ht="45.0" customHeight="1">
      <c r="A101" s="689">
        <v>97.0</v>
      </c>
      <c r="B101" s="693"/>
      <c r="C101" s="693"/>
      <c r="D101" s="693"/>
      <c r="E101" s="693" t="str">
        <f t="shared" ref="E101:F101" si="289">'Passo 02  - Elaboração do PACI'!B103</f>
        <v>#REF!</v>
      </c>
      <c r="F101" s="694" t="str">
        <f t="shared" si="289"/>
        <v>#REF!</v>
      </c>
      <c r="G101" s="692" t="str">
        <f t="shared" ref="G101:K101" si="290">'Passo 02  - Elaboração do PACI'!E103</f>
        <v>#REF!</v>
      </c>
      <c r="H101" s="693" t="str">
        <f t="shared" si="290"/>
        <v>#REF!</v>
      </c>
      <c r="I101" s="693" t="str">
        <f t="shared" si="290"/>
        <v>#REF!</v>
      </c>
      <c r="J101" s="693" t="str">
        <f t="shared" si="290"/>
        <v>#REF!</v>
      </c>
      <c r="K101" s="694" t="str">
        <f t="shared" si="290"/>
        <v>#REF!</v>
      </c>
      <c r="L101" s="692" t="str">
        <f t="shared" ref="L101:T101" si="291">'Passo 02  - Elaboração do PACI'!K103</f>
        <v>#REF!</v>
      </c>
      <c r="M101" s="693" t="str">
        <f t="shared" si="291"/>
        <v>#REF!</v>
      </c>
      <c r="N101" s="693" t="str">
        <f t="shared" si="291"/>
        <v>#REF!</v>
      </c>
      <c r="O101" s="693" t="str">
        <f t="shared" si="291"/>
        <v>#REF!</v>
      </c>
      <c r="P101" s="695" t="str">
        <f t="shared" si="291"/>
        <v>#REF!</v>
      </c>
      <c r="Q101" s="695" t="str">
        <f t="shared" si="291"/>
        <v>#REF!</v>
      </c>
      <c r="R101" s="695" t="str">
        <f t="shared" si="291"/>
        <v>#REF!</v>
      </c>
      <c r="S101" s="696" t="str">
        <f t="shared" si="291"/>
        <v>#REF!</v>
      </c>
      <c r="T101" s="697" t="str">
        <f t="shared" si="291"/>
        <v>#REF!</v>
      </c>
      <c r="U101" s="698" t="str">
        <f>'Passo 04 - Cálculo do Risco Res'!F102</f>
        <v/>
      </c>
      <c r="V101" s="695" t="str">
        <f>'Passo 04 - Cálculo do Risco Res'!G102</f>
        <v/>
      </c>
      <c r="W101" s="695" t="str">
        <f>'Passo 04 - Cálculo do Risco Res'!H102</f>
        <v/>
      </c>
      <c r="X101" s="695" t="str">
        <f>'Passo 04 - Cálculo do Risco Res'!I102</f>
        <v/>
      </c>
      <c r="Y101" s="695" t="str">
        <f>'Passo 04 - Cálculo do Risco Res'!K102</f>
        <v/>
      </c>
      <c r="Z101" s="695" t="str">
        <f>'Passo 04 - Cálculo do Risco Res'!L102</f>
        <v/>
      </c>
      <c r="AA101" s="695" t="str">
        <f>'Passo 04 - Cálculo do Risco Res'!M102</f>
        <v/>
      </c>
      <c r="AB101" s="699" t="str">
        <f>'Passo 04 - Cálculo do Risco Res'!N102</f>
        <v>-</v>
      </c>
      <c r="AC101" s="700" t="str">
        <f>'Passo 04 - Cálculo do Risco Res'!Q102</f>
        <v>-</v>
      </c>
      <c r="AD101" s="95" t="str">
        <f>'Passo 04 - Cálculo do Risco Res'!R102</f>
        <v>-</v>
      </c>
      <c r="AE101" s="701" t="str">
        <f>'Passo 05 - Cálculo do Risco Ine'!Q102</f>
        <v>#REF!</v>
      </c>
      <c r="AF101" s="95" t="str">
        <f>'Passo 05 - Cálculo do Risco Ine'!R102</f>
        <v>#REF!</v>
      </c>
      <c r="AG101" s="701" t="str">
        <f>'Passo 06 - Definição das Respos'!F104</f>
        <v>-</v>
      </c>
      <c r="AH101" s="702" t="str">
        <f>'Passo 06 - Definição das Respos'!G104</f>
        <v>-</v>
      </c>
      <c r="AI101" s="95" t="str">
        <f>'Passo 06 - Definição das Respos'!H104</f>
        <v/>
      </c>
      <c r="AJ101" s="701" t="str">
        <f>'Passo 07 - Plano de Tratamento '!G104</f>
        <v/>
      </c>
      <c r="AK101" s="702" t="str">
        <f>'Passo 07 - Plano de Tratamento '!H104</f>
        <v/>
      </c>
      <c r="AL101" s="702" t="str">
        <f>'Passo 07 - Plano de Tratamento '!I104</f>
        <v/>
      </c>
      <c r="AM101" s="702" t="str">
        <f>'Passo 07 - Plano de Tratamento '!J104</f>
        <v/>
      </c>
      <c r="AN101" s="702" t="str">
        <f>'Passo 07 - Plano de Tratamento '!K104</f>
        <v/>
      </c>
      <c r="AO101" s="702" t="str">
        <f>'Passo 07 - Plano de Tratamento '!L104</f>
        <v/>
      </c>
      <c r="AP101" s="702" t="str">
        <f>'Passo 07 - Plano de Tratamento '!M104</f>
        <v/>
      </c>
      <c r="AQ101" s="703" t="str">
        <f>'Passo 07 - Plano de Tratamento '!N104</f>
        <v>-</v>
      </c>
    </row>
    <row r="102" ht="45.0" customHeight="1">
      <c r="A102" s="704">
        <v>98.0</v>
      </c>
      <c r="B102" s="693"/>
      <c r="C102" s="693"/>
      <c r="D102" s="693"/>
      <c r="E102" s="693" t="str">
        <f t="shared" ref="E102:F102" si="292">'Passo 02  - Elaboração do PACI'!B104</f>
        <v>#REF!</v>
      </c>
      <c r="F102" s="694" t="str">
        <f t="shared" si="292"/>
        <v>#REF!</v>
      </c>
      <c r="G102" s="692" t="str">
        <f t="shared" ref="G102:K102" si="293">'Passo 02  - Elaboração do PACI'!E104</f>
        <v>#REF!</v>
      </c>
      <c r="H102" s="693" t="str">
        <f t="shared" si="293"/>
        <v>#REF!</v>
      </c>
      <c r="I102" s="693" t="str">
        <f t="shared" si="293"/>
        <v>#REF!</v>
      </c>
      <c r="J102" s="693" t="str">
        <f t="shared" si="293"/>
        <v>#REF!</v>
      </c>
      <c r="K102" s="694" t="str">
        <f t="shared" si="293"/>
        <v>#REF!</v>
      </c>
      <c r="L102" s="692" t="str">
        <f t="shared" ref="L102:T102" si="294">'Passo 02  - Elaboração do PACI'!K104</f>
        <v>#REF!</v>
      </c>
      <c r="M102" s="693" t="str">
        <f t="shared" si="294"/>
        <v>#REF!</v>
      </c>
      <c r="N102" s="693" t="str">
        <f t="shared" si="294"/>
        <v>#REF!</v>
      </c>
      <c r="O102" s="693" t="str">
        <f t="shared" si="294"/>
        <v>#REF!</v>
      </c>
      <c r="P102" s="695" t="str">
        <f t="shared" si="294"/>
        <v>#REF!</v>
      </c>
      <c r="Q102" s="695" t="str">
        <f t="shared" si="294"/>
        <v>#REF!</v>
      </c>
      <c r="R102" s="695" t="str">
        <f t="shared" si="294"/>
        <v>#REF!</v>
      </c>
      <c r="S102" s="696" t="str">
        <f t="shared" si="294"/>
        <v>#REF!</v>
      </c>
      <c r="T102" s="697" t="str">
        <f t="shared" si="294"/>
        <v>#REF!</v>
      </c>
      <c r="U102" s="698" t="str">
        <f>'Passo 04 - Cálculo do Risco Res'!F103</f>
        <v/>
      </c>
      <c r="V102" s="695" t="str">
        <f>'Passo 04 - Cálculo do Risco Res'!G103</f>
        <v/>
      </c>
      <c r="W102" s="695" t="str">
        <f>'Passo 04 - Cálculo do Risco Res'!H103</f>
        <v/>
      </c>
      <c r="X102" s="695" t="str">
        <f>'Passo 04 - Cálculo do Risco Res'!I103</f>
        <v/>
      </c>
      <c r="Y102" s="695" t="str">
        <f>'Passo 04 - Cálculo do Risco Res'!K103</f>
        <v/>
      </c>
      <c r="Z102" s="695" t="str">
        <f>'Passo 04 - Cálculo do Risco Res'!L103</f>
        <v/>
      </c>
      <c r="AA102" s="695" t="str">
        <f>'Passo 04 - Cálculo do Risco Res'!M103</f>
        <v/>
      </c>
      <c r="AB102" s="699" t="str">
        <f>'Passo 04 - Cálculo do Risco Res'!N103</f>
        <v>-</v>
      </c>
      <c r="AC102" s="700" t="str">
        <f>'Passo 04 - Cálculo do Risco Res'!Q103</f>
        <v>-</v>
      </c>
      <c r="AD102" s="95" t="str">
        <f>'Passo 04 - Cálculo do Risco Res'!R103</f>
        <v>-</v>
      </c>
      <c r="AE102" s="701" t="str">
        <f>'Passo 05 - Cálculo do Risco Ine'!Q103</f>
        <v>#REF!</v>
      </c>
      <c r="AF102" s="95" t="str">
        <f>'Passo 05 - Cálculo do Risco Ine'!R103</f>
        <v>#REF!</v>
      </c>
      <c r="AG102" s="701" t="str">
        <f>'Passo 06 - Definição das Respos'!F105</f>
        <v>-</v>
      </c>
      <c r="AH102" s="702" t="str">
        <f>'Passo 06 - Definição das Respos'!G105</f>
        <v>-</v>
      </c>
      <c r="AI102" s="95" t="str">
        <f>'Passo 06 - Definição das Respos'!H105</f>
        <v/>
      </c>
      <c r="AJ102" s="701" t="str">
        <f>'Passo 07 - Plano de Tratamento '!G105</f>
        <v/>
      </c>
      <c r="AK102" s="702" t="str">
        <f>'Passo 07 - Plano de Tratamento '!H105</f>
        <v/>
      </c>
      <c r="AL102" s="702" t="str">
        <f>'Passo 07 - Plano de Tratamento '!I105</f>
        <v/>
      </c>
      <c r="AM102" s="702" t="str">
        <f>'Passo 07 - Plano de Tratamento '!J105</f>
        <v/>
      </c>
      <c r="AN102" s="702" t="str">
        <f>'Passo 07 - Plano de Tratamento '!K105</f>
        <v/>
      </c>
      <c r="AO102" s="702" t="str">
        <f>'Passo 07 - Plano de Tratamento '!L105</f>
        <v/>
      </c>
      <c r="AP102" s="702" t="str">
        <f>'Passo 07 - Plano de Tratamento '!M105</f>
        <v/>
      </c>
      <c r="AQ102" s="703" t="str">
        <f>'Passo 07 - Plano de Tratamento '!N105</f>
        <v>-</v>
      </c>
    </row>
    <row r="103" ht="45.0" customHeight="1">
      <c r="A103" s="689">
        <v>99.0</v>
      </c>
      <c r="B103" s="693"/>
      <c r="C103" s="693"/>
      <c r="D103" s="693"/>
      <c r="E103" s="693" t="str">
        <f t="shared" ref="E103:F103" si="295">'Passo 02  - Elaboração do PACI'!B105</f>
        <v>#REF!</v>
      </c>
      <c r="F103" s="694" t="str">
        <f t="shared" si="295"/>
        <v>#REF!</v>
      </c>
      <c r="G103" s="692" t="str">
        <f t="shared" ref="G103:K103" si="296">'Passo 02  - Elaboração do PACI'!E105</f>
        <v>#REF!</v>
      </c>
      <c r="H103" s="693" t="str">
        <f t="shared" si="296"/>
        <v>#REF!</v>
      </c>
      <c r="I103" s="693" t="str">
        <f t="shared" si="296"/>
        <v>#REF!</v>
      </c>
      <c r="J103" s="693" t="str">
        <f t="shared" si="296"/>
        <v>#REF!</v>
      </c>
      <c r="K103" s="694" t="str">
        <f t="shared" si="296"/>
        <v>#REF!</v>
      </c>
      <c r="L103" s="692" t="str">
        <f t="shared" ref="L103:T103" si="297">'Passo 02  - Elaboração do PACI'!K105</f>
        <v>#REF!</v>
      </c>
      <c r="M103" s="693" t="str">
        <f t="shared" si="297"/>
        <v>#REF!</v>
      </c>
      <c r="N103" s="693" t="str">
        <f t="shared" si="297"/>
        <v>#REF!</v>
      </c>
      <c r="O103" s="693" t="str">
        <f t="shared" si="297"/>
        <v>#REF!</v>
      </c>
      <c r="P103" s="695" t="str">
        <f t="shared" si="297"/>
        <v>#REF!</v>
      </c>
      <c r="Q103" s="695" t="str">
        <f t="shared" si="297"/>
        <v>#REF!</v>
      </c>
      <c r="R103" s="695" t="str">
        <f t="shared" si="297"/>
        <v>#REF!</v>
      </c>
      <c r="S103" s="696" t="str">
        <f t="shared" si="297"/>
        <v>#REF!</v>
      </c>
      <c r="T103" s="697" t="str">
        <f t="shared" si="297"/>
        <v>#REF!</v>
      </c>
      <c r="U103" s="698" t="str">
        <f>'Passo 04 - Cálculo do Risco Res'!F104</f>
        <v/>
      </c>
      <c r="V103" s="695" t="str">
        <f>'Passo 04 - Cálculo do Risco Res'!G104</f>
        <v/>
      </c>
      <c r="W103" s="695" t="str">
        <f>'Passo 04 - Cálculo do Risco Res'!H104</f>
        <v/>
      </c>
      <c r="X103" s="695" t="str">
        <f>'Passo 04 - Cálculo do Risco Res'!I104</f>
        <v/>
      </c>
      <c r="Y103" s="695" t="str">
        <f>'Passo 04 - Cálculo do Risco Res'!K104</f>
        <v/>
      </c>
      <c r="Z103" s="695" t="str">
        <f>'Passo 04 - Cálculo do Risco Res'!L104</f>
        <v/>
      </c>
      <c r="AA103" s="695" t="str">
        <f>'Passo 04 - Cálculo do Risco Res'!M104</f>
        <v/>
      </c>
      <c r="AB103" s="699" t="str">
        <f>'Passo 04 - Cálculo do Risco Res'!N104</f>
        <v>-</v>
      </c>
      <c r="AC103" s="700" t="str">
        <f>'Passo 04 - Cálculo do Risco Res'!Q104</f>
        <v>-</v>
      </c>
      <c r="AD103" s="95" t="str">
        <f>'Passo 04 - Cálculo do Risco Res'!R104</f>
        <v>-</v>
      </c>
      <c r="AE103" s="701" t="str">
        <f>'Passo 05 - Cálculo do Risco Ine'!Q104</f>
        <v>#REF!</v>
      </c>
      <c r="AF103" s="95" t="str">
        <f>'Passo 05 - Cálculo do Risco Ine'!R104</f>
        <v>#REF!</v>
      </c>
      <c r="AG103" s="701" t="str">
        <f>'Passo 06 - Definição das Respos'!F106</f>
        <v>-</v>
      </c>
      <c r="AH103" s="702" t="str">
        <f>'Passo 06 - Definição das Respos'!G106</f>
        <v>-</v>
      </c>
      <c r="AI103" s="95" t="str">
        <f>'Passo 06 - Definição das Respos'!H106</f>
        <v/>
      </c>
      <c r="AJ103" s="701" t="str">
        <f>'Passo 07 - Plano de Tratamento '!G106</f>
        <v/>
      </c>
      <c r="AK103" s="702" t="str">
        <f>'Passo 07 - Plano de Tratamento '!H106</f>
        <v/>
      </c>
      <c r="AL103" s="702" t="str">
        <f>'Passo 07 - Plano de Tratamento '!I106</f>
        <v/>
      </c>
      <c r="AM103" s="702" t="str">
        <f>'Passo 07 - Plano de Tratamento '!J106</f>
        <v/>
      </c>
      <c r="AN103" s="702" t="str">
        <f>'Passo 07 - Plano de Tratamento '!K106</f>
        <v/>
      </c>
      <c r="AO103" s="702" t="str">
        <f>'Passo 07 - Plano de Tratamento '!L106</f>
        <v/>
      </c>
      <c r="AP103" s="702" t="str">
        <f>'Passo 07 - Plano de Tratamento '!M106</f>
        <v/>
      </c>
      <c r="AQ103" s="703" t="str">
        <f>'Passo 07 - Plano de Tratamento '!N106</f>
        <v>-</v>
      </c>
    </row>
    <row r="104" ht="45.0" customHeight="1">
      <c r="A104" s="705">
        <v>100.0</v>
      </c>
      <c r="B104" s="706"/>
      <c r="C104" s="706"/>
      <c r="D104" s="706"/>
      <c r="E104" s="706" t="str">
        <f t="shared" ref="E104:F104" si="298">'Passo 02  - Elaboração do PACI'!B106</f>
        <v>#REF!</v>
      </c>
      <c r="F104" s="707" t="str">
        <f t="shared" si="298"/>
        <v>#REF!</v>
      </c>
      <c r="G104" s="708" t="str">
        <f t="shared" ref="G104:K104" si="299">'Passo 02  - Elaboração do PACI'!E106</f>
        <v>#REF!</v>
      </c>
      <c r="H104" s="706" t="str">
        <f t="shared" si="299"/>
        <v>#REF!</v>
      </c>
      <c r="I104" s="706" t="str">
        <f t="shared" si="299"/>
        <v>#REF!</v>
      </c>
      <c r="J104" s="706" t="str">
        <f t="shared" si="299"/>
        <v>#REF!</v>
      </c>
      <c r="K104" s="707" t="str">
        <f t="shared" si="299"/>
        <v>#REF!</v>
      </c>
      <c r="L104" s="708" t="str">
        <f t="shared" ref="L104:T104" si="300">'Passo 02  - Elaboração do PACI'!K106</f>
        <v>#REF!</v>
      </c>
      <c r="M104" s="706" t="str">
        <f t="shared" si="300"/>
        <v>#REF!</v>
      </c>
      <c r="N104" s="706" t="str">
        <f t="shared" si="300"/>
        <v>#REF!</v>
      </c>
      <c r="O104" s="706" t="str">
        <f t="shared" si="300"/>
        <v>#REF!</v>
      </c>
      <c r="P104" s="709" t="str">
        <f t="shared" si="300"/>
        <v>#REF!</v>
      </c>
      <c r="Q104" s="709" t="str">
        <f t="shared" si="300"/>
        <v>#REF!</v>
      </c>
      <c r="R104" s="709" t="str">
        <f t="shared" si="300"/>
        <v>#REF!</v>
      </c>
      <c r="S104" s="710" t="str">
        <f t="shared" si="300"/>
        <v>#REF!</v>
      </c>
      <c r="T104" s="697" t="str">
        <f t="shared" si="300"/>
        <v>#REF!</v>
      </c>
      <c r="U104" s="711" t="str">
        <f>'Passo 04 - Cálculo do Risco Res'!F105</f>
        <v/>
      </c>
      <c r="V104" s="709" t="str">
        <f>'Passo 04 - Cálculo do Risco Res'!G105</f>
        <v/>
      </c>
      <c r="W104" s="709" t="str">
        <f>'Passo 04 - Cálculo do Risco Res'!H105</f>
        <v/>
      </c>
      <c r="X104" s="709" t="str">
        <f>'Passo 04 - Cálculo do Risco Res'!I105</f>
        <v/>
      </c>
      <c r="Y104" s="709" t="str">
        <f>'Passo 04 - Cálculo do Risco Res'!K105</f>
        <v/>
      </c>
      <c r="Z104" s="709" t="str">
        <f>'Passo 04 - Cálculo do Risco Res'!L105</f>
        <v/>
      </c>
      <c r="AA104" s="709" t="str">
        <f>'Passo 04 - Cálculo do Risco Res'!M105</f>
        <v/>
      </c>
      <c r="AB104" s="712" t="str">
        <f>'Passo 04 - Cálculo do Risco Res'!N105</f>
        <v>-</v>
      </c>
      <c r="AC104" s="713" t="str">
        <f>'Passo 04 - Cálculo do Risco Res'!Q105</f>
        <v>-</v>
      </c>
      <c r="AD104" s="714" t="str">
        <f>'Passo 04 - Cálculo do Risco Res'!R105</f>
        <v>-</v>
      </c>
      <c r="AE104" s="715" t="str">
        <f>'Passo 05 - Cálculo do Risco Ine'!Q105</f>
        <v>#REF!</v>
      </c>
      <c r="AF104" s="714" t="str">
        <f>'Passo 05 - Cálculo do Risco Ine'!R105</f>
        <v>#REF!</v>
      </c>
      <c r="AG104" s="715" t="str">
        <f>'Passo 06 - Definição das Respos'!F107</f>
        <v>-</v>
      </c>
      <c r="AH104" s="716" t="str">
        <f>'Passo 06 - Definição das Respos'!G107</f>
        <v>-</v>
      </c>
      <c r="AI104" s="714" t="str">
        <f>'Passo 06 - Definição das Respos'!H107</f>
        <v/>
      </c>
      <c r="AJ104" s="715" t="str">
        <f>'Passo 07 - Plano de Tratamento '!G107</f>
        <v/>
      </c>
      <c r="AK104" s="716" t="str">
        <f>'Passo 07 - Plano de Tratamento '!H107</f>
        <v/>
      </c>
      <c r="AL104" s="716" t="str">
        <f>'Passo 07 - Plano de Tratamento '!I107</f>
        <v/>
      </c>
      <c r="AM104" s="716" t="str">
        <f>'Passo 07 - Plano de Tratamento '!J107</f>
        <v/>
      </c>
      <c r="AN104" s="716" t="str">
        <f>'Passo 07 - Plano de Tratamento '!K107</f>
        <v/>
      </c>
      <c r="AO104" s="716" t="str">
        <f>'Passo 07 - Plano de Tratamento '!L107</f>
        <v/>
      </c>
      <c r="AP104" s="716" t="str">
        <f>'Passo 07 - Plano de Tratamento '!M107</f>
        <v/>
      </c>
      <c r="AQ104" s="717" t="str">
        <f>'Passo 07 - Plano de Tratamento '!N107</f>
        <v>-</v>
      </c>
    </row>
  </sheetData>
  <mergeCells count="35">
    <mergeCell ref="S2:S3"/>
    <mergeCell ref="U2:X2"/>
    <mergeCell ref="Y2:AB2"/>
    <mergeCell ref="AC2:AD2"/>
    <mergeCell ref="AE2:AE3"/>
    <mergeCell ref="AF2:AF3"/>
    <mergeCell ref="AG2:AG3"/>
    <mergeCell ref="AH2:AH3"/>
    <mergeCell ref="AI2:AI3"/>
    <mergeCell ref="AJ2:AL2"/>
    <mergeCell ref="AO2:AP2"/>
    <mergeCell ref="AQ2:AQ3"/>
    <mergeCell ref="G1:K1"/>
    <mergeCell ref="L1:S1"/>
    <mergeCell ref="T1:T3"/>
    <mergeCell ref="U1:AD1"/>
    <mergeCell ref="AE1:AF1"/>
    <mergeCell ref="AG1:AI1"/>
    <mergeCell ref="AJ1:AQ1"/>
    <mergeCell ref="A1:F1"/>
    <mergeCell ref="A2:B3"/>
    <mergeCell ref="C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conditionalFormatting sqref="AI5:AI104">
    <cfRule type="cellIs" dxfId="3" priority="1" operator="equal">
      <formula>"REDUZIR / MITIGAR"</formula>
    </cfRule>
  </conditionalFormatting>
  <conditionalFormatting sqref="AI5:AI104">
    <cfRule type="cellIs" dxfId="1" priority="2" operator="equal">
      <formula>"EVITAR"</formula>
    </cfRule>
  </conditionalFormatting>
  <conditionalFormatting sqref="AI5:AI104">
    <cfRule type="cellIs" dxfId="4" priority="3" operator="equal">
      <formula>"COMPARTILHAR / TRANSFERIR"</formula>
    </cfRule>
  </conditionalFormatting>
  <conditionalFormatting sqref="AI5:AI104">
    <cfRule type="cellIs" dxfId="5" priority="4" operator="equal">
      <formula>"ACEITAR"</formula>
    </cfRule>
  </conditionalFormatting>
  <conditionalFormatting sqref="AD5:AD104 AF5:AF104 AI5:AI104">
    <cfRule type="cellIs" dxfId="0" priority="5" operator="equal">
      <formula>"RC - RISCO CRÍTICO"</formula>
    </cfRule>
  </conditionalFormatting>
  <conditionalFormatting sqref="AD5:AD104 AF5:AF104 AI5:AI104">
    <cfRule type="cellIs" dxfId="1" priority="6" operator="equal">
      <formula>"RMA - MUITO ALTO"</formula>
    </cfRule>
  </conditionalFormatting>
  <conditionalFormatting sqref="AD5:AD104 AF5:AF104 AI5:AI104">
    <cfRule type="cellIs" dxfId="2" priority="7" operator="equal">
      <formula>"RA - RISCO ALTO"</formula>
    </cfRule>
  </conditionalFormatting>
  <conditionalFormatting sqref="AD5:AD104 AF5:AF104 AI5:AI104">
    <cfRule type="cellIs" dxfId="3" priority="8" operator="equal">
      <formula>"RM - RISCO MÉDIO"</formula>
    </cfRule>
  </conditionalFormatting>
  <conditionalFormatting sqref="AD5:AD104 AF5:AF104 AI5:AI104">
    <cfRule type="cellIs" dxfId="4" priority="9" operator="equal">
      <formula>"RB - RISCO BAIXO"</formula>
    </cfRule>
  </conditionalFormatting>
  <conditionalFormatting sqref="AD5:AD104 AF5:AF104 AI5:AI104">
    <cfRule type="cellIs" dxfId="5" priority="10" operator="equal">
      <formula>"RN - RISCO NULO"</formula>
    </cfRule>
  </conditionalFormatting>
  <conditionalFormatting sqref="T5:T104">
    <cfRule type="cellIs" dxfId="5" priority="11" operator="equal">
      <formula>"CO - CONTROLE ÓTIMO"</formula>
    </cfRule>
  </conditionalFormatting>
  <conditionalFormatting sqref="T5:T104">
    <cfRule type="cellIs" dxfId="6" priority="12" operator="equal">
      <formula>"CB - CONTROLE BOM"</formula>
    </cfRule>
  </conditionalFormatting>
  <conditionalFormatting sqref="T5:T104">
    <cfRule type="cellIs" dxfId="7" priority="13" operator="equal">
      <formula>"CR - CONTROLE REGULAR"</formula>
    </cfRule>
  </conditionalFormatting>
  <conditionalFormatting sqref="T5:T104">
    <cfRule type="cellIs" dxfId="1" priority="14" operator="equal">
      <formula>"CR - CONTROLE RUIM"</formula>
    </cfRule>
  </conditionalFormatting>
  <conditionalFormatting sqref="T5:T104">
    <cfRule type="cellIs" dxfId="13" priority="15" operator="equal">
      <formula>"SITUAÇÃO IMPOSSÍVEL"</formula>
    </cfRule>
  </conditionalFormatting>
  <conditionalFormatting sqref="T5:T104">
    <cfRule type="cellIs" dxfId="8" priority="16" operator="equal">
      <formula>"CF - CONTROLE FRACO"</formula>
    </cfRule>
  </conditionalFormatting>
  <printOptions/>
  <pageMargins bottom="0.509722222222222" footer="0.0" header="0.0" left="0.5187982048319046" right="0.470138888888889" top="0.4"/>
  <pageSetup fitToHeight="0" paperSize="9" orientation="landscape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/>
  </sheetViews>
  <sheetFormatPr customHeight="1" defaultColWidth="12.63" defaultRowHeight="15.0"/>
  <cols>
    <col customWidth="1" min="2" max="2" width="47.25"/>
    <col customWidth="1" min="3" max="3" width="51.13"/>
  </cols>
  <sheetData>
    <row r="3" ht="34.5" customHeight="1">
      <c r="B3" s="718" t="s">
        <v>417</v>
      </c>
      <c r="C3" s="719"/>
    </row>
    <row r="4">
      <c r="B4" s="720" t="s">
        <v>418</v>
      </c>
      <c r="C4" s="721" t="s">
        <v>419</v>
      </c>
    </row>
    <row r="5">
      <c r="B5" s="722" t="s">
        <v>420</v>
      </c>
      <c r="C5" s="723" t="s">
        <v>421</v>
      </c>
    </row>
    <row r="6">
      <c r="B6" s="722" t="s">
        <v>422</v>
      </c>
      <c r="C6" s="723" t="s">
        <v>423</v>
      </c>
    </row>
    <row r="7">
      <c r="B7" s="722" t="s">
        <v>424</v>
      </c>
      <c r="C7" s="723" t="s">
        <v>425</v>
      </c>
    </row>
    <row r="8">
      <c r="B8" s="722" t="s">
        <v>426</v>
      </c>
      <c r="C8" s="723" t="s">
        <v>427</v>
      </c>
    </row>
    <row r="9">
      <c r="B9" s="722" t="s">
        <v>428</v>
      </c>
      <c r="C9" s="723" t="s">
        <v>429</v>
      </c>
    </row>
    <row r="10">
      <c r="B10" s="722" t="s">
        <v>430</v>
      </c>
      <c r="C10" s="723" t="s">
        <v>431</v>
      </c>
    </row>
    <row r="11">
      <c r="B11" s="722" t="s">
        <v>432</v>
      </c>
      <c r="C11" s="723" t="s">
        <v>433</v>
      </c>
    </row>
    <row r="12">
      <c r="B12" s="722" t="s">
        <v>434</v>
      </c>
      <c r="C12" s="723" t="s">
        <v>435</v>
      </c>
    </row>
    <row r="13">
      <c r="B13" s="722" t="s">
        <v>436</v>
      </c>
      <c r="C13" s="723" t="s">
        <v>437</v>
      </c>
    </row>
    <row r="14">
      <c r="B14" s="724" t="s">
        <v>438</v>
      </c>
      <c r="C14" s="725" t="s">
        <v>439</v>
      </c>
    </row>
  </sheetData>
  <mergeCells count="1">
    <mergeCell ref="B3:C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2" max="2" width="22.38"/>
    <col customWidth="1" min="3" max="3" width="81.25"/>
  </cols>
  <sheetData>
    <row r="3">
      <c r="B3" s="22" t="s">
        <v>8</v>
      </c>
      <c r="C3" s="23"/>
    </row>
    <row r="4" ht="167.25" customHeight="1">
      <c r="B4" s="24" t="s">
        <v>9</v>
      </c>
      <c r="C4" s="25"/>
    </row>
    <row r="10">
      <c r="B10" s="26"/>
    </row>
    <row r="11">
      <c r="B11" s="27"/>
    </row>
    <row r="12">
      <c r="B12" s="26"/>
    </row>
    <row r="13">
      <c r="B13" s="27"/>
    </row>
  </sheetData>
  <mergeCells count="2">
    <mergeCell ref="B3:C3"/>
    <mergeCell ref="B4:C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23.5"/>
    <col customWidth="1" min="4" max="4" width="25.63"/>
    <col customWidth="1" min="7" max="18" width="12.0"/>
  </cols>
  <sheetData>
    <row r="2" ht="31.5" customHeight="1">
      <c r="B2" s="28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ht="31.5" customHeight="1">
      <c r="B3" s="31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3" t="s">
        <v>16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ht="31.5" customHeight="1">
      <c r="B4" s="36"/>
      <c r="C4" s="37"/>
      <c r="D4" s="37"/>
      <c r="E4" s="37"/>
      <c r="F4" s="37"/>
      <c r="G4" s="38" t="s">
        <v>17</v>
      </c>
      <c r="H4" s="38" t="s">
        <v>18</v>
      </c>
      <c r="I4" s="38" t="s">
        <v>19</v>
      </c>
      <c r="J4" s="38" t="s">
        <v>20</v>
      </c>
      <c r="K4" s="38" t="s">
        <v>21</v>
      </c>
      <c r="L4" s="38" t="s">
        <v>22</v>
      </c>
      <c r="M4" s="38" t="s">
        <v>23</v>
      </c>
      <c r="N4" s="38" t="s">
        <v>24</v>
      </c>
      <c r="O4" s="38" t="s">
        <v>25</v>
      </c>
      <c r="P4" s="38" t="s">
        <v>26</v>
      </c>
      <c r="Q4" s="38" t="s">
        <v>27</v>
      </c>
      <c r="R4" s="39" t="s">
        <v>28</v>
      </c>
    </row>
    <row r="5">
      <c r="B5" s="40"/>
      <c r="C5" s="40"/>
      <c r="D5" s="40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>
      <c r="B6" s="40"/>
      <c r="C6" s="40"/>
      <c r="D6" s="40"/>
      <c r="E6" s="40"/>
      <c r="F6" s="40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>
      <c r="B7" s="40"/>
      <c r="C7" s="40"/>
      <c r="D7" s="40"/>
      <c r="E7" s="40"/>
      <c r="F7" s="40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>
      <c r="B8" s="40"/>
      <c r="C8" s="40"/>
      <c r="D8" s="40"/>
      <c r="E8" s="40"/>
      <c r="F8" s="4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>
      <c r="B9" s="40"/>
      <c r="C9" s="40"/>
      <c r="D9" s="40"/>
      <c r="E9" s="40"/>
      <c r="F9" s="40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>
      <c r="B10" s="40"/>
      <c r="C10" s="40"/>
      <c r="D10" s="40"/>
      <c r="E10" s="40"/>
      <c r="F10" s="4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>
      <c r="B11" s="40"/>
      <c r="C11" s="40"/>
      <c r="D11" s="40"/>
      <c r="E11" s="40"/>
      <c r="F11" s="40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>
      <c r="B12" s="40"/>
      <c r="C12" s="40"/>
      <c r="D12" s="40"/>
      <c r="E12" s="40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>
      <c r="B13" s="40"/>
      <c r="C13" s="40"/>
      <c r="D13" s="40"/>
      <c r="E13" s="40"/>
      <c r="F13" s="4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>
      <c r="B14" s="40"/>
      <c r="C14" s="40"/>
      <c r="D14" s="40"/>
      <c r="E14" s="4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>
      <c r="B15" s="40"/>
      <c r="C15" s="40"/>
      <c r="D15" s="40"/>
      <c r="E15" s="40"/>
      <c r="F15" s="40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>
      <c r="B16" s="40"/>
      <c r="C16" s="40"/>
      <c r="D16" s="40"/>
      <c r="E16" s="40"/>
      <c r="F16" s="4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>
      <c r="B17" s="40"/>
      <c r="C17" s="40"/>
      <c r="D17" s="40"/>
      <c r="E17" s="40"/>
      <c r="F17" s="40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>
      <c r="B18" s="40"/>
      <c r="C18" s="40"/>
      <c r="D18" s="40"/>
      <c r="E18" s="40"/>
      <c r="F18" s="40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>
      <c r="B19" s="40"/>
      <c r="C19" s="40"/>
      <c r="D19" s="40"/>
      <c r="E19" s="40"/>
      <c r="F19" s="4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>
      <c r="B20" s="40"/>
      <c r="C20" s="40"/>
      <c r="D20" s="40"/>
      <c r="E20" s="40"/>
      <c r="F20" s="4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>
      <c r="B21" s="40"/>
      <c r="C21" s="40"/>
      <c r="D21" s="40"/>
      <c r="E21" s="40"/>
      <c r="F21" s="40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>
      <c r="B22" s="40"/>
      <c r="C22" s="40"/>
      <c r="D22" s="40"/>
      <c r="E22" s="40"/>
      <c r="F22" s="40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>
      <c r="B23" s="40"/>
      <c r="C23" s="40"/>
      <c r="D23" s="40"/>
      <c r="E23" s="40"/>
      <c r="F23" s="40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>
      <c r="B25" s="40"/>
      <c r="C25" s="40"/>
      <c r="D25" s="40"/>
      <c r="E25" s="40"/>
      <c r="F25" s="40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>
      <c r="B26" s="40"/>
      <c r="C26" s="40"/>
      <c r="D26" s="40"/>
      <c r="E26" s="40"/>
      <c r="F26" s="40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>
      <c r="B27" s="40"/>
      <c r="C27" s="40"/>
      <c r="D27" s="40"/>
      <c r="E27" s="40"/>
      <c r="F27" s="40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>
      <c r="B28" s="44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>
      <c r="B31" s="44"/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>
      <c r="B32" s="44"/>
      <c r="C32" s="44"/>
      <c r="D32" s="44"/>
      <c r="E32" s="44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>
      <c r="B33" s="44"/>
      <c r="C33" s="44"/>
      <c r="D33" s="44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>
      <c r="B34" s="44"/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>
      <c r="B35" s="44"/>
      <c r="C35" s="44"/>
      <c r="D35" s="44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>
      <c r="B36" s="44"/>
      <c r="C36" s="44"/>
      <c r="D36" s="44"/>
      <c r="E36" s="44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>
      <c r="B37" s="44"/>
      <c r="C37" s="44"/>
      <c r="D37" s="44"/>
      <c r="E37" s="44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>
      <c r="B38" s="44"/>
      <c r="C38" s="44"/>
      <c r="D38" s="44"/>
      <c r="E38" s="44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>
      <c r="B39" s="44"/>
      <c r="C39" s="44"/>
      <c r="D39" s="44"/>
      <c r="E39" s="44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>
      <c r="B40" s="44"/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>
      <c r="B42" s="44"/>
      <c r="C42" s="44"/>
      <c r="D42" s="44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>
      <c r="B43" s="44"/>
      <c r="C43" s="44"/>
      <c r="D43" s="44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>
      <c r="B44" s="44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>
      <c r="B45" s="44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>
      <c r="B46" s="44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</sheetData>
  <mergeCells count="7">
    <mergeCell ref="B2:R2"/>
    <mergeCell ref="B3:B4"/>
    <mergeCell ref="C3:C4"/>
    <mergeCell ref="D3:D4"/>
    <mergeCell ref="E3:E4"/>
    <mergeCell ref="F3:F4"/>
    <mergeCell ref="G3:R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2" max="2" width="22.38"/>
    <col customWidth="1" min="3" max="3" width="81.25"/>
  </cols>
  <sheetData>
    <row r="3">
      <c r="B3" s="22" t="s">
        <v>29</v>
      </c>
      <c r="C3" s="23"/>
    </row>
    <row r="4" ht="257.25" customHeight="1">
      <c r="B4" s="24" t="s">
        <v>30</v>
      </c>
      <c r="C4" s="25"/>
    </row>
    <row r="10">
      <c r="B10" s="26"/>
    </row>
    <row r="11">
      <c r="B11" s="27"/>
    </row>
    <row r="12">
      <c r="B12" s="26"/>
    </row>
    <row r="13">
      <c r="B13" s="27"/>
    </row>
  </sheetData>
  <mergeCells count="2">
    <mergeCell ref="B3:C3"/>
    <mergeCell ref="B4:C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1.25"/>
    <col customWidth="1" min="3" max="3" width="30.0"/>
    <col customWidth="1" min="4" max="4" width="23.25"/>
    <col customWidth="1" min="5" max="5" width="26.5"/>
    <col customWidth="1" min="6" max="6" width="27.25"/>
    <col customWidth="1" min="7" max="7" width="17.88"/>
    <col customWidth="1" min="8" max="8" width="19.63"/>
    <col customWidth="1" min="9" max="9" width="17.63"/>
  </cols>
  <sheetData>
    <row r="1" ht="36.0" customHeight="1">
      <c r="A1" s="46" t="s">
        <v>31</v>
      </c>
      <c r="B1" s="29"/>
      <c r="C1" s="29"/>
      <c r="D1" s="29"/>
      <c r="E1" s="29"/>
      <c r="F1" s="29"/>
      <c r="G1" s="29"/>
      <c r="H1" s="29"/>
      <c r="I1" s="30"/>
    </row>
    <row r="2" ht="45.0" customHeight="1">
      <c r="A2" s="47" t="s">
        <v>32</v>
      </c>
      <c r="B2" s="47" t="s">
        <v>33</v>
      </c>
      <c r="C2" s="47" t="s">
        <v>34</v>
      </c>
      <c r="D2" s="47" t="s">
        <v>11</v>
      </c>
      <c r="E2" s="47" t="s">
        <v>12</v>
      </c>
      <c r="F2" s="47" t="s">
        <v>13</v>
      </c>
      <c r="G2" s="47" t="s">
        <v>14</v>
      </c>
      <c r="H2" s="47" t="s">
        <v>35</v>
      </c>
      <c r="I2" s="47" t="s">
        <v>15</v>
      </c>
    </row>
    <row r="3" ht="26.25" customHeight="1">
      <c r="A3" s="48"/>
      <c r="B3" s="48"/>
      <c r="C3" s="49"/>
      <c r="D3" s="50"/>
      <c r="E3" s="50"/>
      <c r="F3" s="50"/>
      <c r="G3" s="51"/>
      <c r="H3" s="51"/>
      <c r="I3" s="51"/>
    </row>
    <row r="4" ht="26.25" customHeight="1">
      <c r="A4" s="48"/>
      <c r="B4" s="48"/>
      <c r="C4" s="49"/>
      <c r="D4" s="50"/>
      <c r="E4" s="50"/>
      <c r="F4" s="50"/>
      <c r="G4" s="50"/>
      <c r="H4" s="50"/>
      <c r="I4" s="49"/>
    </row>
    <row r="5" ht="26.25" customHeight="1">
      <c r="A5" s="48"/>
      <c r="B5" s="48"/>
      <c r="C5" s="49"/>
      <c r="D5" s="49"/>
      <c r="E5" s="49"/>
      <c r="F5" s="49"/>
      <c r="G5" s="49"/>
      <c r="H5" s="49"/>
      <c r="I5" s="49"/>
    </row>
    <row r="6" ht="26.25" customHeight="1">
      <c r="A6" s="48"/>
      <c r="B6" s="48"/>
      <c r="C6" s="49"/>
      <c r="D6" s="49"/>
      <c r="E6" s="49"/>
      <c r="F6" s="49"/>
      <c r="G6" s="49"/>
      <c r="H6" s="49"/>
      <c r="I6" s="49"/>
    </row>
    <row r="7" ht="26.25" customHeight="1">
      <c r="A7" s="48"/>
      <c r="B7" s="48"/>
      <c r="C7" s="49"/>
      <c r="D7" s="49"/>
      <c r="E7" s="49"/>
      <c r="F7" s="49"/>
      <c r="G7" s="49"/>
      <c r="H7" s="49"/>
      <c r="I7" s="49"/>
    </row>
    <row r="8" ht="26.25" customHeight="1">
      <c r="A8" s="48"/>
      <c r="B8" s="48"/>
      <c r="C8" s="49"/>
      <c r="D8" s="49"/>
      <c r="E8" s="49"/>
      <c r="F8" s="49"/>
      <c r="G8" s="49"/>
      <c r="H8" s="49"/>
      <c r="I8" s="49"/>
    </row>
    <row r="9" ht="26.25" customHeight="1">
      <c r="A9" s="48"/>
      <c r="B9" s="48"/>
      <c r="C9" s="49"/>
      <c r="D9" s="49"/>
      <c r="E9" s="49"/>
      <c r="F9" s="49"/>
      <c r="G9" s="49"/>
      <c r="H9" s="49"/>
      <c r="I9" s="49"/>
    </row>
    <row r="10" ht="26.25" customHeight="1">
      <c r="A10" s="48"/>
      <c r="B10" s="48"/>
      <c r="C10" s="49"/>
      <c r="D10" s="49"/>
      <c r="E10" s="49"/>
      <c r="F10" s="49"/>
      <c r="G10" s="49"/>
      <c r="H10" s="49"/>
      <c r="I10" s="49"/>
    </row>
    <row r="11" ht="26.25" customHeight="1">
      <c r="A11" s="48"/>
      <c r="B11" s="48"/>
      <c r="C11" s="49"/>
      <c r="D11" s="49"/>
      <c r="E11" s="49"/>
      <c r="F11" s="49"/>
      <c r="G11" s="49"/>
      <c r="H11" s="49"/>
      <c r="I11" s="49"/>
    </row>
    <row r="12" ht="26.25" customHeight="1">
      <c r="A12" s="48"/>
      <c r="B12" s="48"/>
      <c r="C12" s="49"/>
      <c r="D12" s="49"/>
      <c r="E12" s="49"/>
      <c r="F12" s="49"/>
      <c r="G12" s="49"/>
      <c r="H12" s="49"/>
      <c r="I12" s="49"/>
    </row>
    <row r="13" ht="26.25" customHeight="1">
      <c r="A13" s="48"/>
      <c r="B13" s="48"/>
      <c r="C13" s="49"/>
      <c r="D13" s="49"/>
      <c r="E13" s="49"/>
      <c r="F13" s="49"/>
      <c r="G13" s="49"/>
      <c r="H13" s="49"/>
      <c r="I13" s="49"/>
    </row>
    <row r="14" ht="26.25" customHeight="1">
      <c r="A14" s="48"/>
      <c r="B14" s="48"/>
      <c r="C14" s="49"/>
      <c r="D14" s="49"/>
      <c r="E14" s="49"/>
      <c r="F14" s="49"/>
      <c r="G14" s="49"/>
      <c r="H14" s="49"/>
      <c r="I14" s="49"/>
    </row>
    <row r="15" ht="26.25" customHeight="1">
      <c r="A15" s="48"/>
      <c r="B15" s="48"/>
      <c r="C15" s="49"/>
      <c r="D15" s="49"/>
      <c r="E15" s="49"/>
      <c r="F15" s="49"/>
      <c r="G15" s="49"/>
      <c r="H15" s="49"/>
      <c r="I15" s="49"/>
    </row>
    <row r="16" ht="26.25" customHeight="1">
      <c r="A16" s="48"/>
      <c r="B16" s="48"/>
      <c r="C16" s="49"/>
      <c r="D16" s="49"/>
      <c r="E16" s="49"/>
      <c r="F16" s="49"/>
      <c r="G16" s="49"/>
      <c r="H16" s="49"/>
      <c r="I16" s="49"/>
    </row>
    <row r="17" ht="26.25" customHeight="1">
      <c r="A17" s="48"/>
      <c r="B17" s="48"/>
      <c r="C17" s="49"/>
      <c r="D17" s="49"/>
      <c r="E17" s="49"/>
      <c r="F17" s="49"/>
      <c r="G17" s="49"/>
      <c r="H17" s="49"/>
      <c r="I17" s="49"/>
    </row>
    <row r="18" ht="26.25" customHeight="1">
      <c r="A18" s="48"/>
      <c r="B18" s="48"/>
      <c r="C18" s="49"/>
      <c r="D18" s="49"/>
      <c r="E18" s="49"/>
      <c r="F18" s="49"/>
      <c r="G18" s="49"/>
      <c r="H18" s="49"/>
      <c r="I18" s="49"/>
    </row>
    <row r="19" ht="26.25" customHeight="1">
      <c r="A19" s="48"/>
      <c r="B19" s="48"/>
      <c r="C19" s="49"/>
      <c r="D19" s="49"/>
      <c r="E19" s="49"/>
      <c r="F19" s="49"/>
      <c r="G19" s="49"/>
      <c r="H19" s="49"/>
      <c r="I19" s="49"/>
    </row>
    <row r="20" ht="26.25" customHeight="1">
      <c r="A20" s="48"/>
      <c r="B20" s="48"/>
      <c r="C20" s="49"/>
      <c r="D20" s="49"/>
      <c r="E20" s="49"/>
      <c r="F20" s="49"/>
      <c r="G20" s="49"/>
      <c r="H20" s="49"/>
      <c r="I20" s="49"/>
    </row>
    <row r="21" ht="26.25" customHeight="1">
      <c r="A21" s="48"/>
      <c r="B21" s="48"/>
      <c r="C21" s="49"/>
      <c r="D21" s="49"/>
      <c r="E21" s="49"/>
      <c r="F21" s="49"/>
      <c r="G21" s="49"/>
      <c r="H21" s="49"/>
      <c r="I21" s="49"/>
    </row>
    <row r="22" ht="26.25" customHeight="1">
      <c r="A22" s="48"/>
      <c r="B22" s="48"/>
      <c r="C22" s="49"/>
      <c r="D22" s="49"/>
      <c r="E22" s="49"/>
      <c r="F22" s="49"/>
      <c r="G22" s="49"/>
      <c r="H22" s="49"/>
      <c r="I22" s="49"/>
    </row>
    <row r="23" ht="26.25" customHeight="1">
      <c r="A23" s="48"/>
      <c r="B23" s="48"/>
      <c r="C23" s="49"/>
      <c r="D23" s="49"/>
      <c r="E23" s="49"/>
      <c r="F23" s="49"/>
      <c r="G23" s="49"/>
      <c r="H23" s="49"/>
      <c r="I23" s="49"/>
    </row>
    <row r="24">
      <c r="A24" s="45"/>
      <c r="B24" s="45"/>
      <c r="C24" s="44"/>
      <c r="D24" s="44"/>
      <c r="E24" s="44"/>
      <c r="F24" s="44"/>
      <c r="G24" s="44"/>
      <c r="H24" s="44"/>
      <c r="I24" s="44"/>
    </row>
  </sheetData>
  <mergeCells count="1">
    <mergeCell ref="A1:I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0.13"/>
    <col customWidth="1" min="3" max="3" width="23.13"/>
    <col customWidth="1" min="4" max="4" width="31.5"/>
    <col customWidth="1" min="5" max="5" width="29.88"/>
    <col customWidth="1" min="6" max="6" width="43.0"/>
    <col customWidth="1" min="7" max="7" width="37.13"/>
  </cols>
  <sheetData>
    <row r="1" ht="33.0" customHeight="1">
      <c r="A1" s="46" t="s">
        <v>36</v>
      </c>
      <c r="B1" s="29"/>
      <c r="C1" s="29"/>
      <c r="D1" s="29"/>
      <c r="E1" s="29"/>
      <c r="F1" s="29"/>
      <c r="G1" s="30"/>
    </row>
    <row r="2" ht="33.0" customHeight="1">
      <c r="A2" s="47" t="s">
        <v>32</v>
      </c>
      <c r="B2" s="47" t="s">
        <v>37</v>
      </c>
      <c r="C2" s="47" t="s">
        <v>38</v>
      </c>
      <c r="D2" s="47" t="s">
        <v>39</v>
      </c>
      <c r="E2" s="47" t="s">
        <v>40</v>
      </c>
      <c r="F2" s="47" t="s">
        <v>41</v>
      </c>
      <c r="G2" s="47" t="s">
        <v>42</v>
      </c>
    </row>
    <row r="3" ht="30.0" customHeight="1">
      <c r="A3" s="48"/>
      <c r="B3" s="49"/>
      <c r="C3" s="49"/>
      <c r="D3" s="49"/>
      <c r="E3" s="49"/>
      <c r="F3" s="49"/>
      <c r="G3" s="49"/>
    </row>
    <row r="4" ht="30.0" customHeight="1">
      <c r="A4" s="48"/>
      <c r="B4" s="49"/>
      <c r="C4" s="49"/>
      <c r="D4" s="49"/>
      <c r="E4" s="49"/>
      <c r="F4" s="49"/>
      <c r="G4" s="49"/>
    </row>
    <row r="5" ht="30.0" customHeight="1">
      <c r="A5" s="48"/>
      <c r="B5" s="49"/>
      <c r="C5" s="49"/>
      <c r="D5" s="49"/>
      <c r="E5" s="49"/>
      <c r="F5" s="49"/>
      <c r="G5" s="49"/>
    </row>
    <row r="6" ht="30.0" customHeight="1">
      <c r="A6" s="48"/>
      <c r="B6" s="49"/>
      <c r="C6" s="49"/>
      <c r="D6" s="49"/>
      <c r="E6" s="49"/>
      <c r="F6" s="49"/>
      <c r="G6" s="49"/>
    </row>
    <row r="7" ht="30.0" customHeight="1">
      <c r="A7" s="48"/>
      <c r="B7" s="49"/>
      <c r="C7" s="49"/>
      <c r="D7" s="49"/>
      <c r="E7" s="49"/>
      <c r="F7" s="49"/>
      <c r="G7" s="49"/>
    </row>
    <row r="8" ht="30.0" customHeight="1">
      <c r="A8" s="48"/>
      <c r="B8" s="49"/>
      <c r="C8" s="49"/>
      <c r="D8" s="49"/>
      <c r="E8" s="49"/>
      <c r="F8" s="49"/>
      <c r="G8" s="49"/>
    </row>
    <row r="9" ht="30.0" customHeight="1">
      <c r="A9" s="48"/>
      <c r="B9" s="49"/>
      <c r="C9" s="49"/>
      <c r="D9" s="49"/>
      <c r="E9" s="49"/>
      <c r="F9" s="49"/>
      <c r="G9" s="49"/>
    </row>
    <row r="10" ht="30.0" customHeight="1">
      <c r="A10" s="48"/>
      <c r="B10" s="49"/>
      <c r="C10" s="49"/>
      <c r="D10" s="49"/>
      <c r="E10" s="49"/>
      <c r="F10" s="49"/>
      <c r="G10" s="49"/>
    </row>
    <row r="11" ht="30.0" customHeight="1">
      <c r="A11" s="48"/>
      <c r="B11" s="49"/>
      <c r="C11" s="49"/>
      <c r="D11" s="49"/>
      <c r="E11" s="49"/>
      <c r="F11" s="49"/>
      <c r="G11" s="49"/>
    </row>
    <row r="12" ht="30.0" customHeight="1">
      <c r="A12" s="48"/>
      <c r="B12" s="49"/>
      <c r="C12" s="49"/>
      <c r="D12" s="49"/>
      <c r="E12" s="49"/>
      <c r="F12" s="49"/>
      <c r="G12" s="49"/>
    </row>
    <row r="13" ht="30.0" customHeight="1">
      <c r="A13" s="48"/>
      <c r="B13" s="49"/>
      <c r="C13" s="49"/>
      <c r="D13" s="49"/>
      <c r="E13" s="49"/>
      <c r="F13" s="49"/>
      <c r="G13" s="49"/>
    </row>
    <row r="14" ht="30.0" customHeight="1">
      <c r="A14" s="48"/>
      <c r="B14" s="49"/>
      <c r="C14" s="49"/>
      <c r="D14" s="49"/>
      <c r="E14" s="49"/>
      <c r="F14" s="49"/>
      <c r="G14" s="49"/>
    </row>
    <row r="15" ht="30.0" customHeight="1">
      <c r="A15" s="48"/>
      <c r="B15" s="49"/>
      <c r="C15" s="49"/>
      <c r="D15" s="49"/>
      <c r="E15" s="49"/>
      <c r="F15" s="49"/>
      <c r="G15" s="49"/>
    </row>
    <row r="16" ht="30.0" customHeight="1">
      <c r="A16" s="48"/>
      <c r="B16" s="49"/>
      <c r="C16" s="49"/>
      <c r="D16" s="49"/>
      <c r="E16" s="49"/>
      <c r="F16" s="49"/>
      <c r="G16" s="49"/>
    </row>
    <row r="17" ht="30.0" customHeight="1">
      <c r="A17" s="48"/>
      <c r="B17" s="49"/>
      <c r="C17" s="49"/>
      <c r="D17" s="49"/>
      <c r="E17" s="49"/>
      <c r="F17" s="49"/>
      <c r="G17" s="49"/>
    </row>
    <row r="18" ht="30.0" customHeight="1">
      <c r="A18" s="48"/>
      <c r="B18" s="49"/>
      <c r="C18" s="49"/>
      <c r="D18" s="49"/>
      <c r="E18" s="49"/>
      <c r="F18" s="49"/>
      <c r="G18" s="49"/>
    </row>
    <row r="19" ht="30.0" customHeight="1">
      <c r="A19" s="48"/>
      <c r="B19" s="49"/>
      <c r="C19" s="49"/>
      <c r="D19" s="49"/>
      <c r="E19" s="49"/>
      <c r="F19" s="49"/>
      <c r="G19" s="49"/>
    </row>
    <row r="20">
      <c r="A20" s="45"/>
      <c r="B20" s="44"/>
      <c r="C20" s="44"/>
      <c r="D20" s="44"/>
      <c r="E20" s="44"/>
      <c r="F20" s="44"/>
      <c r="G20" s="44"/>
    </row>
    <row r="21">
      <c r="A21" s="45"/>
      <c r="B21" s="44"/>
      <c r="C21" s="44"/>
      <c r="D21" s="44"/>
      <c r="E21" s="44"/>
      <c r="F21" s="44"/>
      <c r="G21" s="44"/>
    </row>
    <row r="22">
      <c r="A22" s="45"/>
      <c r="B22" s="44"/>
      <c r="C22" s="44"/>
      <c r="D22" s="44"/>
      <c r="E22" s="44"/>
      <c r="F22" s="44"/>
      <c r="G22" s="44"/>
    </row>
    <row r="23">
      <c r="A23" s="45"/>
      <c r="B23" s="44"/>
      <c r="C23" s="44"/>
      <c r="D23" s="44"/>
      <c r="E23" s="44"/>
      <c r="F23" s="44"/>
      <c r="G23" s="44"/>
    </row>
    <row r="24">
      <c r="A24" s="45"/>
      <c r="B24" s="44"/>
      <c r="C24" s="44"/>
      <c r="D24" s="44"/>
      <c r="E24" s="44"/>
      <c r="F24" s="44"/>
      <c r="G24" s="44"/>
    </row>
  </sheetData>
  <mergeCells count="1">
    <mergeCell ref="A1:G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28.63"/>
    <col customWidth="1" min="3" max="3" width="20.13"/>
    <col customWidth="1" min="4" max="4" width="15.88"/>
    <col customWidth="1" min="5" max="5" width="25.75"/>
    <col customWidth="1" min="6" max="6" width="14.88"/>
    <col customWidth="1" min="7" max="7" width="27.88"/>
    <col customWidth="1" min="8" max="8" width="13.75"/>
  </cols>
  <sheetData>
    <row r="1" ht="39.0" customHeight="1">
      <c r="A1" s="46" t="s">
        <v>43</v>
      </c>
      <c r="B1" s="29"/>
      <c r="C1" s="29"/>
      <c r="D1" s="29"/>
      <c r="E1" s="29"/>
      <c r="F1" s="29"/>
      <c r="G1" s="29"/>
      <c r="H1" s="30"/>
    </row>
    <row r="2" ht="39.0" customHeight="1">
      <c r="A2" s="47" t="s">
        <v>32</v>
      </c>
      <c r="B2" s="47" t="s">
        <v>33</v>
      </c>
      <c r="C2" s="47" t="s">
        <v>11</v>
      </c>
      <c r="D2" s="47" t="s">
        <v>12</v>
      </c>
      <c r="E2" s="47" t="s">
        <v>13</v>
      </c>
      <c r="F2" s="47" t="s">
        <v>14</v>
      </c>
      <c r="G2" s="47" t="s">
        <v>44</v>
      </c>
      <c r="H2" s="47" t="s">
        <v>45</v>
      </c>
    </row>
    <row r="3" ht="24.0" customHeight="1">
      <c r="A3" s="48"/>
      <c r="B3" s="48"/>
      <c r="C3" s="50"/>
      <c r="D3" s="50"/>
      <c r="E3" s="50"/>
      <c r="F3" s="50"/>
      <c r="G3" s="49"/>
      <c r="H3" s="49"/>
    </row>
    <row r="4" ht="24.0" customHeight="1">
      <c r="A4" s="48"/>
      <c r="B4" s="48"/>
      <c r="C4" s="49"/>
      <c r="D4" s="49"/>
      <c r="E4" s="49"/>
      <c r="F4" s="49"/>
      <c r="G4" s="49"/>
      <c r="H4" s="49"/>
    </row>
    <row r="5" ht="24.0" customHeight="1">
      <c r="A5" s="48"/>
      <c r="B5" s="48"/>
      <c r="C5" s="49"/>
      <c r="D5" s="49"/>
      <c r="E5" s="49"/>
      <c r="F5" s="49"/>
      <c r="G5" s="49"/>
      <c r="H5" s="49"/>
    </row>
    <row r="6" ht="24.0" customHeight="1">
      <c r="A6" s="48"/>
      <c r="B6" s="48"/>
      <c r="C6" s="49"/>
      <c r="D6" s="49"/>
      <c r="E6" s="49"/>
      <c r="F6" s="49"/>
      <c r="G6" s="49"/>
      <c r="H6" s="49"/>
    </row>
    <row r="7" ht="24.0" customHeight="1">
      <c r="A7" s="48"/>
      <c r="B7" s="48"/>
      <c r="C7" s="49"/>
      <c r="D7" s="49"/>
      <c r="E7" s="49"/>
      <c r="F7" s="49"/>
      <c r="G7" s="49"/>
      <c r="H7" s="49"/>
    </row>
    <row r="8" ht="24.0" customHeight="1">
      <c r="A8" s="48"/>
      <c r="B8" s="48"/>
      <c r="C8" s="49"/>
      <c r="D8" s="49"/>
      <c r="E8" s="49"/>
      <c r="F8" s="49"/>
      <c r="G8" s="49"/>
      <c r="H8" s="49"/>
    </row>
    <row r="9" ht="24.0" customHeight="1">
      <c r="A9" s="48"/>
      <c r="B9" s="48"/>
      <c r="C9" s="49"/>
      <c r="D9" s="49"/>
      <c r="E9" s="49"/>
      <c r="F9" s="49"/>
      <c r="G9" s="49"/>
      <c r="H9" s="49"/>
    </row>
    <row r="10" ht="24.0" customHeight="1">
      <c r="A10" s="48"/>
      <c r="B10" s="48"/>
      <c r="C10" s="49"/>
      <c r="D10" s="49"/>
      <c r="E10" s="49"/>
      <c r="F10" s="49"/>
      <c r="G10" s="49"/>
      <c r="H10" s="49"/>
    </row>
    <row r="11" ht="24.0" customHeight="1">
      <c r="A11" s="48"/>
      <c r="B11" s="48"/>
      <c r="C11" s="49"/>
      <c r="D11" s="49"/>
      <c r="E11" s="49"/>
      <c r="F11" s="49"/>
      <c r="G11" s="49"/>
      <c r="H11" s="49"/>
    </row>
    <row r="12" ht="24.0" customHeight="1">
      <c r="A12" s="48"/>
      <c r="B12" s="48"/>
      <c r="C12" s="49"/>
      <c r="D12" s="49"/>
      <c r="E12" s="49"/>
      <c r="F12" s="49"/>
      <c r="G12" s="49"/>
      <c r="H12" s="49"/>
    </row>
    <row r="13" ht="24.0" customHeight="1">
      <c r="A13" s="48"/>
      <c r="B13" s="48"/>
      <c r="C13" s="49"/>
      <c r="D13" s="49"/>
      <c r="E13" s="49"/>
      <c r="F13" s="49"/>
      <c r="G13" s="49"/>
      <c r="H13" s="49"/>
    </row>
    <row r="14" ht="24.0" customHeight="1">
      <c r="A14" s="48"/>
      <c r="B14" s="48"/>
      <c r="C14" s="49"/>
      <c r="D14" s="49"/>
      <c r="E14" s="49"/>
      <c r="F14" s="49"/>
      <c r="G14" s="49"/>
      <c r="H14" s="49"/>
    </row>
    <row r="15" ht="24.0" customHeight="1">
      <c r="A15" s="48"/>
      <c r="B15" s="48"/>
      <c r="C15" s="49"/>
      <c r="D15" s="49"/>
      <c r="E15" s="49"/>
      <c r="F15" s="49"/>
      <c r="G15" s="49"/>
      <c r="H15" s="49"/>
    </row>
    <row r="16" ht="24.0" customHeight="1">
      <c r="A16" s="48"/>
      <c r="B16" s="48"/>
      <c r="C16" s="49"/>
      <c r="D16" s="49"/>
      <c r="E16" s="49"/>
      <c r="F16" s="49"/>
      <c r="G16" s="49"/>
      <c r="H16" s="49"/>
    </row>
    <row r="17" ht="24.0" customHeight="1">
      <c r="A17" s="48"/>
      <c r="B17" s="48"/>
      <c r="C17" s="49"/>
      <c r="D17" s="49"/>
      <c r="E17" s="49"/>
      <c r="F17" s="49"/>
      <c r="G17" s="49"/>
      <c r="H17" s="49"/>
    </row>
    <row r="18" ht="24.0" customHeight="1">
      <c r="A18" s="48"/>
      <c r="B18" s="48"/>
      <c r="C18" s="49"/>
      <c r="D18" s="49"/>
      <c r="E18" s="49"/>
      <c r="F18" s="49"/>
      <c r="G18" s="49"/>
      <c r="H18" s="49"/>
    </row>
    <row r="19" ht="24.0" customHeight="1">
      <c r="A19" s="48"/>
      <c r="B19" s="48"/>
      <c r="C19" s="49"/>
      <c r="D19" s="49"/>
      <c r="E19" s="49"/>
      <c r="F19" s="49"/>
      <c r="G19" s="49"/>
      <c r="H19" s="49"/>
    </row>
    <row r="20" ht="24.0" customHeight="1">
      <c r="A20" s="48"/>
      <c r="B20" s="48"/>
      <c r="C20" s="49"/>
      <c r="D20" s="49"/>
      <c r="E20" s="49"/>
      <c r="F20" s="49"/>
      <c r="G20" s="49"/>
      <c r="H20" s="49"/>
    </row>
    <row r="21" ht="24.0" customHeight="1">
      <c r="A21" s="48"/>
      <c r="B21" s="48"/>
      <c r="C21" s="49"/>
      <c r="D21" s="49"/>
      <c r="E21" s="49"/>
      <c r="F21" s="49"/>
      <c r="G21" s="49"/>
      <c r="H21" s="49"/>
    </row>
    <row r="22" ht="24.0" customHeight="1">
      <c r="A22" s="48"/>
      <c r="B22" s="48"/>
      <c r="C22" s="49"/>
      <c r="D22" s="49"/>
      <c r="E22" s="49"/>
      <c r="F22" s="49"/>
      <c r="G22" s="49"/>
      <c r="H22" s="49"/>
    </row>
    <row r="23" ht="24.0" customHeight="1">
      <c r="A23" s="48"/>
      <c r="B23" s="48"/>
      <c r="C23" s="49"/>
      <c r="D23" s="49"/>
      <c r="E23" s="49"/>
      <c r="F23" s="49"/>
      <c r="G23" s="49"/>
      <c r="H23" s="49"/>
    </row>
    <row r="24" ht="24.0" customHeight="1">
      <c r="A24" s="48"/>
      <c r="B24" s="48"/>
      <c r="C24" s="49"/>
      <c r="D24" s="49"/>
      <c r="E24" s="49"/>
      <c r="F24" s="49"/>
      <c r="G24" s="49"/>
      <c r="H24" s="49"/>
    </row>
    <row r="25" ht="24.0" customHeight="1">
      <c r="A25" s="52"/>
      <c r="B25" s="52"/>
      <c r="C25" s="52"/>
      <c r="D25" s="52"/>
      <c r="E25" s="52"/>
      <c r="F25" s="52"/>
      <c r="G25" s="52"/>
      <c r="H25" s="52"/>
    </row>
    <row r="26" ht="24.0" customHeight="1">
      <c r="A26" s="52"/>
      <c r="B26" s="52"/>
      <c r="C26" s="52"/>
      <c r="D26" s="52"/>
      <c r="E26" s="52"/>
      <c r="F26" s="52"/>
      <c r="G26" s="52"/>
      <c r="H26" s="52"/>
    </row>
  </sheetData>
  <mergeCells count="1">
    <mergeCell ref="A1:H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28.38"/>
    <col customWidth="1" min="3" max="3" width="20.63"/>
    <col customWidth="1" min="4" max="4" width="29.25"/>
    <col customWidth="1" min="5" max="5" width="16.75"/>
    <col customWidth="1" min="6" max="6" width="23.5"/>
  </cols>
  <sheetData>
    <row r="1" ht="29.25" customHeight="1">
      <c r="A1" s="46" t="s">
        <v>46</v>
      </c>
      <c r="B1" s="29"/>
      <c r="C1" s="29"/>
      <c r="D1" s="29"/>
      <c r="E1" s="29"/>
      <c r="F1" s="30"/>
    </row>
    <row r="2" ht="24.75" customHeight="1">
      <c r="A2" s="47" t="s">
        <v>32</v>
      </c>
      <c r="B2" s="47" t="s">
        <v>11</v>
      </c>
      <c r="C2" s="47" t="s">
        <v>12</v>
      </c>
      <c r="D2" s="47" t="s">
        <v>13</v>
      </c>
      <c r="E2" s="47" t="s">
        <v>14</v>
      </c>
      <c r="F2" s="47" t="s">
        <v>45</v>
      </c>
    </row>
    <row r="3" ht="32.25" customHeight="1">
      <c r="A3" s="48"/>
      <c r="B3" s="50"/>
      <c r="C3" s="50"/>
      <c r="D3" s="50"/>
      <c r="E3" s="50"/>
      <c r="F3" s="53"/>
    </row>
    <row r="4" ht="32.25" customHeight="1">
      <c r="A4" s="48"/>
      <c r="B4" s="49"/>
      <c r="C4" s="49"/>
      <c r="D4" s="49"/>
      <c r="E4" s="49"/>
      <c r="F4" s="49"/>
    </row>
    <row r="5" ht="32.25" customHeight="1">
      <c r="A5" s="48"/>
      <c r="B5" s="49"/>
      <c r="C5" s="49"/>
      <c r="D5" s="49"/>
      <c r="E5" s="49"/>
      <c r="F5" s="49"/>
    </row>
    <row r="6" ht="32.25" customHeight="1">
      <c r="A6" s="48"/>
      <c r="B6" s="49"/>
      <c r="C6" s="49"/>
      <c r="D6" s="49"/>
      <c r="E6" s="49"/>
      <c r="F6" s="49"/>
    </row>
    <row r="7" ht="32.25" customHeight="1">
      <c r="A7" s="48"/>
      <c r="B7" s="49"/>
      <c r="C7" s="49"/>
      <c r="D7" s="49"/>
      <c r="E7" s="49"/>
      <c r="F7" s="49"/>
    </row>
    <row r="8" ht="32.25" customHeight="1">
      <c r="A8" s="48"/>
      <c r="B8" s="49"/>
      <c r="C8" s="49"/>
      <c r="D8" s="49"/>
      <c r="E8" s="49"/>
      <c r="F8" s="49"/>
    </row>
    <row r="9" ht="32.25" customHeight="1">
      <c r="A9" s="48"/>
      <c r="B9" s="49"/>
      <c r="C9" s="49"/>
      <c r="D9" s="49"/>
      <c r="E9" s="49"/>
      <c r="F9" s="49"/>
    </row>
    <row r="10" ht="32.25" customHeight="1">
      <c r="A10" s="48"/>
      <c r="B10" s="49"/>
      <c r="C10" s="49"/>
      <c r="D10" s="49"/>
      <c r="E10" s="49"/>
      <c r="F10" s="49"/>
    </row>
    <row r="11" ht="32.25" customHeight="1">
      <c r="A11" s="48"/>
      <c r="B11" s="49"/>
      <c r="C11" s="49"/>
      <c r="D11" s="49"/>
      <c r="E11" s="49"/>
      <c r="F11" s="49"/>
    </row>
    <row r="12" ht="32.25" customHeight="1">
      <c r="A12" s="48"/>
      <c r="B12" s="49"/>
      <c r="C12" s="49"/>
      <c r="D12" s="49"/>
      <c r="E12" s="49"/>
      <c r="F12" s="49"/>
    </row>
    <row r="13" ht="32.25" customHeight="1">
      <c r="A13" s="48"/>
      <c r="B13" s="49"/>
      <c r="C13" s="49"/>
      <c r="D13" s="49"/>
      <c r="E13" s="49"/>
      <c r="F13" s="49"/>
    </row>
    <row r="14" ht="32.25" customHeight="1">
      <c r="A14" s="48"/>
      <c r="B14" s="49"/>
      <c r="C14" s="49"/>
      <c r="D14" s="49"/>
      <c r="E14" s="49"/>
      <c r="F14" s="49"/>
    </row>
    <row r="15" ht="32.25" customHeight="1">
      <c r="A15" s="48"/>
      <c r="B15" s="49"/>
      <c r="C15" s="49"/>
      <c r="D15" s="49"/>
      <c r="E15" s="49"/>
      <c r="F15" s="49"/>
    </row>
    <row r="16" ht="32.25" customHeight="1">
      <c r="A16" s="48"/>
      <c r="B16" s="49"/>
      <c r="C16" s="49"/>
      <c r="D16" s="49"/>
      <c r="E16" s="49"/>
      <c r="F16" s="49"/>
    </row>
    <row r="17" ht="32.25" customHeight="1">
      <c r="A17" s="48"/>
      <c r="B17" s="49"/>
      <c r="C17" s="49"/>
      <c r="D17" s="49"/>
      <c r="E17" s="49"/>
      <c r="F17" s="49"/>
    </row>
    <row r="18" ht="32.25" customHeight="1">
      <c r="A18" s="48"/>
      <c r="B18" s="49"/>
      <c r="C18" s="49"/>
      <c r="D18" s="49"/>
      <c r="E18" s="49"/>
      <c r="F18" s="49"/>
    </row>
    <row r="19">
      <c r="A19" s="45"/>
      <c r="B19" s="44"/>
      <c r="C19" s="44"/>
      <c r="D19" s="44"/>
      <c r="E19" s="44"/>
      <c r="F19" s="44"/>
    </row>
    <row r="20">
      <c r="A20" s="45"/>
      <c r="B20" s="44"/>
      <c r="C20" s="44"/>
      <c r="D20" s="44"/>
      <c r="E20" s="44"/>
      <c r="F20" s="44"/>
    </row>
    <row r="21">
      <c r="A21" s="45"/>
      <c r="B21" s="44"/>
      <c r="C21" s="44"/>
      <c r="D21" s="44"/>
      <c r="E21" s="44"/>
      <c r="F21" s="44"/>
    </row>
    <row r="22">
      <c r="A22" s="45"/>
      <c r="B22" s="44"/>
      <c r="C22" s="44"/>
      <c r="D22" s="44"/>
      <c r="E22" s="44"/>
      <c r="F22" s="44"/>
    </row>
    <row r="23">
      <c r="A23" s="45"/>
      <c r="B23" s="44"/>
      <c r="C23" s="44"/>
      <c r="D23" s="44"/>
      <c r="E23" s="44"/>
      <c r="F23" s="44"/>
    </row>
    <row r="24">
      <c r="A24" s="45"/>
      <c r="B24" s="44"/>
      <c r="C24" s="44"/>
      <c r="D24" s="44"/>
      <c r="E24" s="44"/>
      <c r="F24" s="44"/>
    </row>
  </sheetData>
  <mergeCells count="1">
    <mergeCell ref="A1:F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34.25"/>
    <col customWidth="1" min="3" max="3" width="22.75"/>
    <col customWidth="1" min="4" max="4" width="28.0"/>
  </cols>
  <sheetData>
    <row r="1" ht="30.0" customHeight="1">
      <c r="A1" s="46" t="s">
        <v>47</v>
      </c>
      <c r="B1" s="29"/>
      <c r="C1" s="29"/>
      <c r="D1" s="30"/>
    </row>
    <row r="2" ht="30.0" customHeight="1">
      <c r="A2" s="47" t="s">
        <v>48</v>
      </c>
      <c r="B2" s="47" t="s">
        <v>49</v>
      </c>
      <c r="C2" s="47" t="s">
        <v>50</v>
      </c>
      <c r="D2" s="47" t="s">
        <v>51</v>
      </c>
    </row>
    <row r="3" ht="48.0" customHeight="1">
      <c r="A3" s="48"/>
      <c r="B3" s="49"/>
      <c r="C3" s="49"/>
      <c r="D3" s="49"/>
    </row>
    <row r="4" ht="48.0" customHeight="1">
      <c r="A4" s="48"/>
      <c r="B4" s="49"/>
      <c r="C4" s="49"/>
      <c r="D4" s="49"/>
    </row>
    <row r="5" ht="48.0" customHeight="1">
      <c r="A5" s="48"/>
      <c r="B5" s="49"/>
      <c r="C5" s="49"/>
      <c r="D5" s="49"/>
    </row>
    <row r="6" ht="48.0" customHeight="1">
      <c r="A6" s="48"/>
      <c r="B6" s="49"/>
      <c r="C6" s="49"/>
      <c r="D6" s="49"/>
    </row>
    <row r="7" ht="48.0" customHeight="1">
      <c r="A7" s="48"/>
      <c r="B7" s="49"/>
      <c r="C7" s="49"/>
      <c r="D7" s="49"/>
    </row>
    <row r="8" ht="48.0" customHeight="1">
      <c r="A8" s="48"/>
      <c r="B8" s="49"/>
      <c r="C8" s="49"/>
      <c r="D8" s="49"/>
    </row>
    <row r="9" ht="48.0" customHeight="1">
      <c r="A9" s="48"/>
      <c r="B9" s="49"/>
      <c r="C9" s="49"/>
      <c r="D9" s="49"/>
    </row>
    <row r="10" ht="48.0" customHeight="1">
      <c r="A10" s="48"/>
      <c r="B10" s="49"/>
      <c r="C10" s="49"/>
      <c r="D10" s="49"/>
    </row>
    <row r="11" ht="48.0" customHeight="1">
      <c r="A11" s="48"/>
      <c r="B11" s="49"/>
      <c r="C11" s="49"/>
      <c r="D11" s="49"/>
    </row>
    <row r="12" ht="48.0" customHeight="1">
      <c r="A12" s="48"/>
      <c r="B12" s="49"/>
      <c r="C12" s="49"/>
      <c r="D12" s="49"/>
    </row>
    <row r="13" ht="48.0" customHeight="1">
      <c r="A13" s="48"/>
      <c r="B13" s="49"/>
      <c r="C13" s="49"/>
      <c r="D13" s="49"/>
    </row>
    <row r="14" ht="48.0" customHeight="1">
      <c r="A14" s="48"/>
      <c r="B14" s="49"/>
      <c r="C14" s="49"/>
      <c r="D14" s="49"/>
    </row>
    <row r="15" ht="48.0" customHeight="1">
      <c r="A15" s="48"/>
      <c r="B15" s="49"/>
      <c r="C15" s="49"/>
      <c r="D15" s="49"/>
    </row>
    <row r="16" ht="48.0" customHeight="1">
      <c r="A16" s="48"/>
      <c r="B16" s="49"/>
      <c r="C16" s="49"/>
      <c r="D16" s="49"/>
    </row>
    <row r="17" ht="48.0" customHeight="1">
      <c r="A17" s="48"/>
      <c r="B17" s="49"/>
      <c r="C17" s="49"/>
      <c r="D17" s="49"/>
    </row>
    <row r="18" ht="48.0" customHeight="1">
      <c r="A18" s="48"/>
      <c r="B18" s="49"/>
      <c r="C18" s="49"/>
      <c r="D18" s="49"/>
    </row>
    <row r="19" ht="48.0" customHeight="1">
      <c r="A19" s="48"/>
      <c r="B19" s="49"/>
      <c r="C19" s="49"/>
      <c r="D19" s="49"/>
    </row>
    <row r="20" ht="48.0" customHeight="1">
      <c r="A20" s="48"/>
      <c r="B20" s="49"/>
      <c r="C20" s="49"/>
      <c r="D20" s="49"/>
    </row>
    <row r="21" ht="48.0" customHeight="1">
      <c r="A21" s="48"/>
      <c r="B21" s="49"/>
      <c r="C21" s="49"/>
      <c r="D21" s="49"/>
    </row>
    <row r="22" ht="48.0" customHeight="1">
      <c r="A22" s="48"/>
      <c r="B22" s="49"/>
      <c r="C22" s="49"/>
      <c r="D22" s="49"/>
    </row>
    <row r="23" ht="48.0" customHeight="1">
      <c r="A23" s="48"/>
      <c r="B23" s="49"/>
      <c r="C23" s="49"/>
      <c r="D23" s="49"/>
    </row>
    <row r="24" ht="48.0" customHeight="1">
      <c r="A24" s="48"/>
      <c r="B24" s="49"/>
      <c r="C24" s="49"/>
      <c r="D24" s="49"/>
    </row>
    <row r="25" ht="48.0" customHeight="1">
      <c r="A25" s="52"/>
      <c r="B25" s="52"/>
      <c r="C25" s="52"/>
      <c r="D25" s="52"/>
    </row>
    <row r="26" ht="48.0" customHeight="1">
      <c r="A26" s="52"/>
      <c r="B26" s="52"/>
      <c r="C26" s="52"/>
      <c r="D26" s="52"/>
    </row>
    <row r="27" ht="48.0" customHeight="1">
      <c r="A27" s="52"/>
      <c r="B27" s="52"/>
      <c r="C27" s="52"/>
      <c r="D27" s="52"/>
    </row>
    <row r="28" ht="48.0" customHeight="1">
      <c r="A28" s="52"/>
      <c r="B28" s="52"/>
      <c r="C28" s="52"/>
      <c r="D28" s="52"/>
    </row>
  </sheetData>
  <mergeCells count="1">
    <mergeCell ref="A1:D1"/>
  </mergeCells>
  <drawing r:id="rId1"/>
</worksheet>
</file>